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31" windowWidth="10680" windowHeight="9120" tabRatio="604" activeTab="0"/>
  </bookViews>
  <sheets>
    <sheet name="FP PiP 1" sheetId="1" r:id="rId1"/>
    <sheet name="FP PiP 2" sheetId="2" r:id="rId2"/>
    <sheet name="FP Ril " sheetId="3" r:id="rId3"/>
    <sheet name="FP Ril  (2)" sheetId="4" r:id="rId4"/>
    <sheet name="FP Ril  (3)" sheetId="5" r:id="rId5"/>
  </sheets>
  <definedNames>
    <definedName name="_xlnm.Print_Titles" localSheetId="2">'FP Ril '!$3:$4</definedName>
    <definedName name="_xlnm.Print_Titles" localSheetId="3">'FP Ril  (2)'!$3:$4</definedName>
    <definedName name="_xlnm.Print_Titles" localSheetId="4">'FP Ril  (3)'!$54:$55</definedName>
    <definedName name="_xlnm.Print_Area" localSheetId="0">'FP PiP 1'!$A$1:$I$31</definedName>
  </definedNames>
  <calcPr fullCalcOnLoad="1"/>
</workbook>
</file>

<file path=xl/sharedStrings.xml><?xml version="1.0" encoding="utf-8"?>
<sst xmlns="http://schemas.openxmlformats.org/spreadsheetml/2006/main" count="707" uniqueCount="204">
  <si>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</si>
  <si>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</si>
  <si>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</si>
  <si>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</si>
  <si>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</si>
  <si>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</si>
  <si>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</si>
  <si>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</si>
  <si>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</si>
  <si>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</si>
  <si>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</si>
  <si>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</si>
  <si>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</si>
  <si>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</si>
  <si>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</si>
  <si>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</si>
  <si>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</si>
  <si>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</si>
  <si>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</si>
  <si>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</si>
  <si>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</si>
  <si>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</si>
  <si>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</si>
  <si>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</si>
  <si>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2013.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</si>
  <si>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</si>
  <si>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</si>
  <si>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</si>
  <si>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</si>
  <si>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</si>
  <si>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</si>
  <si>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</si>
  <si>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2014.</t>
  </si>
  <si>
    <t>Račun 
rashoda/
izdatka</t>
  </si>
  <si>
    <t>Procjena 
2014.</t>
  </si>
  <si>
    <t>Prihodi od prodaje ili zamjene nefin. imovine i naknade s naslova osig.</t>
  </si>
  <si>
    <t>PROCJENA
2014.</t>
  </si>
  <si>
    <t>FINANCIJSKI PLAN - Procjena prihoda i primitaka za 2013</t>
  </si>
  <si>
    <t>Ukupno prihodi i primici za 2013.</t>
  </si>
  <si>
    <t>FINANCIJSKI PLAN - Procjena prihoda i primitaka za 2014. i  2015.</t>
  </si>
  <si>
    <t>2015.</t>
  </si>
  <si>
    <t>Ukupno prihodi i primici za 2014. i 2015.</t>
  </si>
  <si>
    <t>Plan 
2013.</t>
  </si>
  <si>
    <t>Procjena 
2015.</t>
  </si>
  <si>
    <t>PLAN 
2013.</t>
  </si>
  <si>
    <t>PROCJENA
2015.</t>
  </si>
  <si>
    <t>Korisnik proračuna: OSNOVNA ŠKOLA ANTUNOVAC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</si>
  <si>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</si>
  <si>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</si>
  <si>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</si>
  <si>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</si>
  <si>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</si>
  <si>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</si>
  <si>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</si>
  <si>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</si>
  <si>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</si>
  <si>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</si>
  <si>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</si>
  <si>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</si>
  <si>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</si>
  <si>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Službena, radna I zaštitna odjeća i obuća</t>
  </si>
  <si>
    <t>Usluge telefona, pošte I prijevoza</t>
  </si>
  <si>
    <t>Usluge telefona, telefaxa</t>
  </si>
  <si>
    <t>Poštarine</t>
  </si>
  <si>
    <t>Usluge promidžbe I informiranja</t>
  </si>
  <si>
    <t>Tisak</t>
  </si>
  <si>
    <t>Opskrba vodom</t>
  </si>
  <si>
    <t>Iznošenje I odvoz smeća</t>
  </si>
  <si>
    <t>Deratizacija I dezinsekcija</t>
  </si>
  <si>
    <t xml:space="preserve">Dimnjačarske I ekološke usluge </t>
  </si>
  <si>
    <t>Komunalne usluge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</si>
  <si>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</si>
  <si>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</si>
  <si>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</si>
  <si>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</si>
  <si>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</si>
  <si>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Ostale intelektualne usluge</t>
  </si>
  <si>
    <t>Računalne usluge</t>
  </si>
  <si>
    <t>Usluge ažuriranja računalnih baza</t>
  </si>
  <si>
    <t>Ostale računalne usluge</t>
  </si>
  <si>
    <t>Ostale usluge</t>
  </si>
  <si>
    <t>Film i izrada fotografija</t>
  </si>
  <si>
    <t>Reprezentacija</t>
  </si>
  <si>
    <t>Članarine</t>
  </si>
  <si>
    <t>Tuzemne članarine</t>
  </si>
  <si>
    <t>Upravne i administrativne pristojbe</t>
  </si>
  <si>
    <t>Javnobilježničke pristojbe</t>
  </si>
  <si>
    <t>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</si>
  <si>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</si>
  <si>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</si>
  <si>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</si>
  <si>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</si>
  <si>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Stručno usavršavanje zaposlenika</t>
  </si>
  <si>
    <t>Seminari, savjetovanja i simpoziji</t>
  </si>
  <si>
    <t>Ostale naknade troškova zaposlenima</t>
  </si>
  <si>
    <t>Naknada za korištenje privatnog automobila u službene svrhe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</si>
  <si>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</si>
  <si>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</si>
  <si>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</si>
  <si>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Usluge tekućeg i investicijskog održavanja</t>
  </si>
  <si>
    <t>Usluge tek. i inv. održ. građevinskih objekata</t>
  </si>
  <si>
    <t>Usluge tek. I inv. održ. postrojenja I opreme</t>
  </si>
  <si>
    <t>Službena putovanja</t>
  </si>
  <si>
    <t>Dnevnice za službeni put u zemlji</t>
  </si>
  <si>
    <t>Naknade za smještaj na službenom putu u zemlji</t>
  </si>
  <si>
    <t>Naknade za prijevoz na službenom putu u zemlji</t>
  </si>
  <si>
    <t>Ostali rashodi za službena putovanja</t>
  </si>
  <si>
    <t>Naknade troškova zaposlenima</t>
  </si>
  <si>
    <t>Materijalni rashodi</t>
  </si>
  <si>
    <t>Rashodi za usluge</t>
  </si>
  <si>
    <t>Naknade za prijevoz na posao i s posla</t>
  </si>
  <si>
    <t>Naknade za prijevoz, za rad na terenu i odvojeni život</t>
  </si>
  <si>
    <t>Financijski rashodi</t>
  </si>
  <si>
    <t>Rashodi za materijal i energiju</t>
  </si>
  <si>
    <t>Ostale komunalne usluge</t>
  </si>
  <si>
    <t>Ostali nespomenuti rashodi poslovanja</t>
  </si>
  <si>
    <t>Plaće za redovan rad</t>
  </si>
  <si>
    <t>Plaće</t>
  </si>
  <si>
    <t>Rashodi za zaposlene</t>
  </si>
  <si>
    <t>Ostali rashodi za zaposlene</t>
  </si>
  <si>
    <t>Nagrade</t>
  </si>
  <si>
    <t>Darovi</t>
  </si>
  <si>
    <t>Otpremnine</t>
  </si>
  <si>
    <t>Naknade za bolest, invalidnost i smrtni slučaj</t>
  </si>
  <si>
    <t>Regres</t>
  </si>
  <si>
    <t>Doprinosi na plaće</t>
  </si>
  <si>
    <t>Doprinosi za mirovinsko</t>
  </si>
  <si>
    <t>Doprinosi za obvezno zdravstveno</t>
  </si>
  <si>
    <t>Doprinosi za obvezno zdrav. zaštite zdravlja na radu</t>
  </si>
  <si>
    <t>Doprinosi za zapošljavanje</t>
  </si>
  <si>
    <t>Doprinosi za obvezno osig. u sluč. nezaposlenosti</t>
  </si>
  <si>
    <t>Naknade troškova osobama izvan radnog odnosa</t>
  </si>
  <si>
    <t>Naknade ostalih troškova</t>
  </si>
  <si>
    <t>Plaće za zaposlene</t>
  </si>
  <si>
    <t>Knjige, umjetnička djela, ...</t>
  </si>
  <si>
    <t>Knjige u knjižnicama</t>
  </si>
  <si>
    <t>Rashodi za nabavu proizvedene dugot. imovine</t>
  </si>
  <si>
    <t>Postrojenja i oprema</t>
  </si>
  <si>
    <t>Uredska oprema i namještaj</t>
  </si>
  <si>
    <t>Računala i računalna oprema</t>
  </si>
  <si>
    <t>Uredski namještaj</t>
  </si>
  <si>
    <t>Ostala uredska oprema</t>
  </si>
  <si>
    <t>Sportska i glazbena oprema</t>
  </si>
  <si>
    <t>Sportska oprema</t>
  </si>
  <si>
    <t>Materijal i sirovine</t>
  </si>
  <si>
    <t>Namirnice</t>
  </si>
  <si>
    <t>Prijevoz učenika</t>
  </si>
  <si>
    <t>67- Prihodi iz proračuna</t>
  </si>
  <si>
    <t>671- Županijski proračun</t>
  </si>
  <si>
    <t>671- Državni proračun</t>
  </si>
  <si>
    <t>63- Pomoći iz inozemstva i od subjekata unutar općeg proračuna</t>
  </si>
  <si>
    <t>633- Pomoći iz proračuna</t>
  </si>
  <si>
    <t>64- Prihodi od imovine</t>
  </si>
  <si>
    <t>641- Prihodi od kamata na depozite</t>
  </si>
  <si>
    <t>65- Prihodi po posebnim propisima</t>
  </si>
  <si>
    <t>661 - Prihodi od prodaje proizvoda i 
robe te pruženih usluga</t>
  </si>
  <si>
    <t>Osnovni standard osnovnoškolskog obrazovaanja</t>
  </si>
  <si>
    <t>Redovna djelatnost</t>
  </si>
  <si>
    <t>663- Donacije od pravnih i fizičkih osoba</t>
  </si>
  <si>
    <t>652- Sufinanciranje cijene ŠK, 
troškova ekskurzije, doprinosi stručno osposobljavanje</t>
  </si>
  <si>
    <t>66-Prihodi od prodaje proizvoda i robe, pruženih usluga i donacije</t>
  </si>
  <si>
    <t>Tomislav Duk</t>
  </si>
  <si>
    <t xml:space="preserve">Ravnatelj: </t>
  </si>
  <si>
    <t>Ravnatelj</t>
  </si>
  <si>
    <t>OSNOVNO ŠKOLSTVO - VLASTITI I MINISTARSTVO</t>
  </si>
  <si>
    <t>OSNOVNI PROGRAM</t>
  </si>
  <si>
    <t>Brojčana oznaka i naziv projekta</t>
  </si>
  <si>
    <t>MINISTARSTVO</t>
  </si>
  <si>
    <t>OSNOVNI STANDARD OSNOVNOŠKOLSKOG OBRAZOVANJA</t>
  </si>
  <si>
    <t>STRUČNO USAVRŠAVANJE UČITELJA</t>
  </si>
  <si>
    <t>OSNOVNI STANDARD</t>
  </si>
  <si>
    <t>ŠKOLSKI IZLETI</t>
  </si>
  <si>
    <t>ŠKOLSKA KUHINJA</t>
  </si>
  <si>
    <t>VLASTITI IZVORI SREDSTAVA</t>
  </si>
  <si>
    <t>TEKUĆE ODRŽAVANJE OPREME I ZGRADA</t>
  </si>
  <si>
    <t>PRIJEVOZ UČENIKA</t>
  </si>
  <si>
    <t>DODATNI PROGRAMI U OSNOVNOM ISREDNJEM ŠKOLSTVU</t>
  </si>
  <si>
    <t>SUFINANCIRANJE OPREMANJA ŠKOLSKIH KNJIŽNICA OBVEZNOM ŠKOLSKOM LEKTIROM OSNOVNIH ŠKOLA</t>
  </si>
  <si>
    <t>Korisnik proračuna: OSNOVNA ŠKOLA HRVATSKI SOKOL</t>
  </si>
  <si>
    <t>Ugovor o djelu</t>
  </si>
  <si>
    <t>Ostale pristojbe</t>
  </si>
  <si>
    <t>Usluge platnog prometa</t>
  </si>
  <si>
    <t>ŠKOLSKI ŠPORTSKI KLUB</t>
  </si>
  <si>
    <t>KLASA:</t>
  </si>
  <si>
    <t>URBROJ:</t>
  </si>
  <si>
    <t>U Podravskim Podgajcima 28.12.2012</t>
  </si>
  <si>
    <t>FINANCIJSKI PLAN ZA 2013. GODINU I PROJEKCIJE ZA 2014. I 2015. GODINU</t>
  </si>
  <si>
    <t>Rashod</t>
  </si>
  <si>
    <t>Skupina</t>
  </si>
  <si>
    <t>Podskupina</t>
  </si>
  <si>
    <t>Odjeljak</t>
  </si>
  <si>
    <t>Osnovni račun</t>
  </si>
  <si>
    <t>Prihodi/primici</t>
  </si>
  <si>
    <t>Prijedlog proračuna 
za 2013.godinu</t>
  </si>
  <si>
    <t>Projekcija za 
2014.godinu</t>
  </si>
  <si>
    <t>Projekcija za 
2015.godinu</t>
  </si>
  <si>
    <t>Prihodi iz državnog proračuna</t>
  </si>
  <si>
    <t>Prihodi iz lokalnog proračuna</t>
  </si>
  <si>
    <t>Prihodi od pruženih usluga</t>
  </si>
  <si>
    <t>Sufinanciranje cijena usluga,participacije i sl</t>
  </si>
  <si>
    <t>Prihodi od nefinancijske imovine</t>
  </si>
  <si>
    <t>Stambeni objekti za zaposlene</t>
  </si>
  <si>
    <t>Pečat i potpis</t>
  </si>
  <si>
    <t>odgovorne osobe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</si>
</sst>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.000"/>
    <numFmt numFmtId="186" formatCode="0.0"/>
  </numFmts>
  <fonts count="3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right" vertical="center" wrapText="1"/>
    </xf>
    <xf numFmtId="0" fontId="5" fillId="1" borderId="13" xfId="0" applyFont="1" applyFill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right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right" vertical="center" wrapText="1"/>
    </xf>
    <xf numFmtId="0" fontId="3" fillId="1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16" xfId="0" applyNumberFormat="1" applyFont="1" applyBorder="1" applyAlignment="1" quotePrefix="1">
      <alignment horizontal="lef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18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left"/>
    </xf>
    <xf numFmtId="3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179" fontId="6" fillId="0" borderId="24" xfId="59" applyFont="1" applyBorder="1" applyAlignment="1">
      <alignment/>
    </xf>
    <xf numFmtId="179" fontId="5" fillId="0" borderId="25" xfId="59" applyFont="1" applyBorder="1" applyAlignment="1">
      <alignment wrapText="1"/>
    </xf>
    <xf numFmtId="3" fontId="5" fillId="0" borderId="25" xfId="0" applyNumberFormat="1" applyFont="1" applyBorder="1" applyAlignment="1">
      <alignment/>
    </xf>
    <xf numFmtId="179" fontId="6" fillId="0" borderId="25" xfId="59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3" fontId="5" fillId="0" borderId="18" xfId="0" applyNumberFormat="1" applyFont="1" applyBorder="1" applyAlignment="1">
      <alignment/>
    </xf>
    <xf numFmtId="179" fontId="5" fillId="0" borderId="18" xfId="59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6" fillId="0" borderId="16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wrapText="1"/>
    </xf>
    <xf numFmtId="0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 quotePrefix="1">
      <alignment horizontal="center" wrapText="1"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27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5" fillId="20" borderId="14" xfId="0" applyNumberFormat="1" applyFont="1" applyFill="1" applyBorder="1" applyAlignment="1">
      <alignment horizontal="center" vertical="center"/>
    </xf>
    <xf numFmtId="4" fontId="5" fillId="20" borderId="14" xfId="0" applyNumberFormat="1" applyFont="1" applyFill="1" applyBorder="1" applyAlignment="1">
      <alignment vertical="center"/>
    </xf>
    <xf numFmtId="3" fontId="5" fillId="20" borderId="14" xfId="0" applyNumberFormat="1" applyFont="1" applyFill="1" applyBorder="1" applyAlignment="1">
      <alignment vertical="center"/>
    </xf>
    <xf numFmtId="0" fontId="5" fillId="20" borderId="14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4" fontId="6" fillId="0" borderId="14" xfId="0" applyNumberFormat="1" applyFont="1" applyBorder="1" applyAlignment="1">
      <alignment vertical="center"/>
    </xf>
    <xf numFmtId="0" fontId="5" fillId="20" borderId="14" xfId="0" applyNumberFormat="1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left" vertical="center"/>
    </xf>
    <xf numFmtId="4" fontId="5" fillId="20" borderId="14" xfId="0" applyNumberFormat="1" applyFont="1" applyFill="1" applyBorder="1" applyAlignment="1">
      <alignment horizontal="center" vertical="center"/>
    </xf>
    <xf numFmtId="3" fontId="6" fillId="20" borderId="14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1" fillId="2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4" fillId="20" borderId="29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20" borderId="14" xfId="0" applyFont="1" applyFill="1" applyBorder="1" applyAlignment="1">
      <alignment horizontal="center"/>
    </xf>
    <xf numFmtId="0" fontId="5" fillId="20" borderId="14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4" fontId="6" fillId="20" borderId="14" xfId="0" applyNumberFormat="1" applyFont="1" applyFill="1" applyBorder="1" applyAlignment="1">
      <alignment vertical="center"/>
    </xf>
    <xf numFmtId="0" fontId="11" fillId="20" borderId="14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4" xfId="0" applyNumberFormat="1" applyFont="1" applyBorder="1" applyAlignment="1" quotePrefix="1">
      <alignment horizontal="left" vertical="center"/>
    </xf>
    <xf numFmtId="3" fontId="5" fillId="0" borderId="14" xfId="0" applyNumberFormat="1" applyFont="1" applyBorder="1" applyAlignment="1" quotePrefix="1">
      <alignment horizontal="center" vertical="center"/>
    </xf>
    <xf numFmtId="3" fontId="5" fillId="0" borderId="14" xfId="0" applyNumberFormat="1" applyFont="1" applyBorder="1" applyAlignment="1" quotePrefix="1">
      <alignment horizontal="left" vertical="center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left" wrapText="1"/>
    </xf>
    <xf numFmtId="0" fontId="6" fillId="0" borderId="33" xfId="0" applyFont="1" applyBorder="1" applyAlignment="1">
      <alignment/>
    </xf>
    <xf numFmtId="4" fontId="4" fillId="0" borderId="30" xfId="0" applyNumberFormat="1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0" fontId="6" fillId="0" borderId="33" xfId="0" applyFont="1" applyBorder="1" applyAlignment="1">
      <alignment wrapText="1"/>
    </xf>
    <xf numFmtId="3" fontId="5" fillId="0" borderId="27" xfId="0" applyNumberFormat="1" applyFont="1" applyBorder="1" applyAlignment="1">
      <alignment horizontal="left"/>
    </xf>
    <xf numFmtId="0" fontId="5" fillId="0" borderId="41" xfId="0" applyFont="1" applyBorder="1" applyAlignment="1">
      <alignment horizontal="left" wrapText="1"/>
    </xf>
    <xf numFmtId="0" fontId="3" fillId="0" borderId="40" xfId="0" applyFont="1" applyBorder="1" applyAlignment="1">
      <alignment/>
    </xf>
    <xf numFmtId="4" fontId="4" fillId="0" borderId="42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/>
    </xf>
    <xf numFmtId="4" fontId="4" fillId="0" borderId="42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wrapText="1"/>
    </xf>
    <xf numFmtId="3" fontId="6" fillId="0" borderId="3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0" fontId="14" fillId="20" borderId="14" xfId="0" applyNumberFormat="1" applyFont="1" applyFill="1" applyBorder="1" applyAlignment="1">
      <alignment horizontal="left" vertical="center"/>
    </xf>
    <xf numFmtId="3" fontId="6" fillId="0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4" fontId="5" fillId="20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5" fillId="0" borderId="16" xfId="0" applyNumberFormat="1" applyFont="1" applyBorder="1" applyAlignment="1">
      <alignment horizontal="left"/>
    </xf>
    <xf numFmtId="0" fontId="5" fillId="20" borderId="14" xfId="0" applyNumberFormat="1" applyFont="1" applyFill="1" applyBorder="1" applyAlignment="1">
      <alignment horizontal="center" vertical="center" wrapText="1"/>
    </xf>
    <xf numFmtId="3" fontId="5" fillId="20" borderId="14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Border="1" applyAlignment="1">
      <alignment/>
    </xf>
    <xf numFmtId="3" fontId="6" fillId="20" borderId="45" xfId="0" applyNumberFormat="1" applyFont="1" applyFill="1" applyBorder="1" applyAlignment="1">
      <alignment vertical="center"/>
    </xf>
    <xf numFmtId="3" fontId="5" fillId="20" borderId="45" xfId="0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Fill="1" applyAlignment="1">
      <alignment/>
    </xf>
    <xf numFmtId="3" fontId="5" fillId="0" borderId="16" xfId="0" applyNumberFormat="1" applyFont="1" applyBorder="1" applyAlignment="1">
      <alignment vertical="center"/>
    </xf>
    <xf numFmtId="4" fontId="2" fillId="0" borderId="14" xfId="0" applyNumberFormat="1" applyFont="1" applyFill="1" applyBorder="1" applyAlignment="1">
      <alignment/>
    </xf>
    <xf numFmtId="3" fontId="5" fillId="20" borderId="14" xfId="0" applyNumberFormat="1" applyFont="1" applyFill="1" applyBorder="1" applyAlignment="1" quotePrefix="1">
      <alignment horizontal="center"/>
    </xf>
    <xf numFmtId="3" fontId="5" fillId="0" borderId="14" xfId="0" applyNumberFormat="1" applyFont="1" applyFill="1" applyBorder="1" applyAlignment="1" quotePrefix="1">
      <alignment horizontal="left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4" fontId="5" fillId="20" borderId="14" xfId="0" applyNumberFormat="1" applyFont="1" applyFill="1" applyBorder="1" applyAlignment="1">
      <alignment horizontal="center" vertical="center" wrapText="1"/>
    </xf>
    <xf numFmtId="3" fontId="5" fillId="20" borderId="14" xfId="0" applyNumberFormat="1" applyFont="1" applyFill="1" applyBorder="1" applyAlignment="1">
      <alignment horizontal="right" vertical="center" wrapText="1"/>
    </xf>
    <xf numFmtId="4" fontId="5" fillId="2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/>
    </xf>
    <xf numFmtId="4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Fill="1" applyBorder="1" applyAlignment="1">
      <alignment horizontal="right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4" fontId="6" fillId="0" borderId="45" xfId="0" applyNumberFormat="1" applyFont="1" applyFill="1" applyBorder="1" applyAlignment="1">
      <alignment horizontal="right" vertical="center"/>
    </xf>
    <xf numFmtId="3" fontId="5" fillId="0" borderId="46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0" fontId="5" fillId="0" borderId="42" xfId="0" applyFont="1" applyBorder="1" applyAlignment="1">
      <alignment horizontal="center"/>
    </xf>
    <xf numFmtId="0" fontId="11" fillId="0" borderId="42" xfId="0" applyFont="1" applyBorder="1" applyAlignment="1">
      <alignment/>
    </xf>
    <xf numFmtId="4" fontId="2" fillId="0" borderId="42" xfId="0" applyNumberFormat="1" applyFont="1" applyBorder="1" applyAlignment="1">
      <alignment/>
    </xf>
    <xf numFmtId="3" fontId="5" fillId="0" borderId="47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5" fillId="20" borderId="14" xfId="0" applyNumberFormat="1" applyFont="1" applyFill="1" applyBorder="1" applyAlignment="1" quotePrefix="1">
      <alignment horizontal="right"/>
    </xf>
    <xf numFmtId="4" fontId="5" fillId="0" borderId="14" xfId="0" applyNumberFormat="1" applyFont="1" applyBorder="1" applyAlignment="1">
      <alignment horizontal="center"/>
    </xf>
    <xf numFmtId="4" fontId="5" fillId="20" borderId="14" xfId="0" applyNumberFormat="1" applyFont="1" applyFill="1" applyBorder="1" applyAlignment="1">
      <alignment horizontal="center"/>
    </xf>
    <xf numFmtId="0" fontId="15" fillId="0" borderId="14" xfId="0" applyFont="1" applyBorder="1" applyAlignment="1">
      <alignment/>
    </xf>
    <xf numFmtId="3" fontId="2" fillId="0" borderId="14" xfId="0" applyNumberFormat="1" applyFont="1" applyBorder="1" applyAlignment="1">
      <alignment vertical="center"/>
    </xf>
    <xf numFmtId="4" fontId="5" fillId="0" borderId="14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4" fontId="0" fillId="0" borderId="4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2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42" xfId="0" applyFont="1" applyBorder="1" applyAlignment="1">
      <alignment/>
    </xf>
    <xf numFmtId="0" fontId="2" fillId="0" borderId="14" xfId="0" applyFont="1" applyBorder="1" applyAlignment="1">
      <alignment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4" fillId="20" borderId="40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20" borderId="28" xfId="0" applyFont="1" applyFill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40" xfId="0" applyFont="1" applyFill="1" applyBorder="1" applyAlignment="1">
      <alignment horizontal="center"/>
    </xf>
    <xf numFmtId="3" fontId="5" fillId="0" borderId="24" xfId="0" applyNumberFormat="1" applyFont="1" applyBorder="1" applyAlignment="1">
      <alignment horizontal="left" vertical="center" wrapText="1"/>
    </xf>
    <xf numFmtId="3" fontId="5" fillId="0" borderId="24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3" fillId="0" borderId="54" xfId="0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left" vertical="center" wrapText="1"/>
    </xf>
    <xf numFmtId="3" fontId="5" fillId="0" borderId="56" xfId="0" applyNumberFormat="1" applyFont="1" applyBorder="1" applyAlignment="1">
      <alignment horizontal="left" vertical="center" wrapText="1"/>
    </xf>
    <xf numFmtId="3" fontId="5" fillId="0" borderId="57" xfId="0" applyNumberFormat="1" applyFont="1" applyBorder="1" applyAlignment="1">
      <alignment horizontal="left" vertical="center" wrapText="1"/>
    </xf>
    <xf numFmtId="3" fontId="5" fillId="0" borderId="55" xfId="0" applyNumberFormat="1" applyFont="1" applyBorder="1" applyAlignment="1">
      <alignment horizontal="left" vertical="center"/>
    </xf>
    <xf numFmtId="3" fontId="5" fillId="0" borderId="56" xfId="0" applyNumberFormat="1" applyFont="1" applyBorder="1" applyAlignment="1">
      <alignment horizontal="left" vertical="center"/>
    </xf>
    <xf numFmtId="3" fontId="5" fillId="0" borderId="57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0</xdr:col>
      <xdr:colOff>1771650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8575" y="990600"/>
          <a:ext cx="17430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5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38.14062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17" t="s">
        <v>20</v>
      </c>
    </row>
    <row r="3" spans="1:8" s="3" customFormat="1" ht="20.25">
      <c r="A3" s="222" t="s">
        <v>37</v>
      </c>
      <c r="B3" s="222"/>
      <c r="C3" s="222"/>
      <c r="D3" s="222"/>
      <c r="E3" s="222"/>
      <c r="F3" s="222"/>
      <c r="G3" s="222"/>
      <c r="H3" s="222"/>
    </row>
    <row r="4" spans="1:9" s="3" customFormat="1" ht="15.75" customHeight="1">
      <c r="A4" s="157"/>
      <c r="B4" s="158"/>
      <c r="C4" s="158"/>
      <c r="D4" s="158"/>
      <c r="E4" s="158"/>
      <c r="F4" s="158"/>
      <c r="G4" s="158"/>
      <c r="H4" s="158"/>
      <c r="I4" s="4"/>
    </row>
    <row r="5" s="3" customFormat="1" ht="15" hidden="1"/>
    <row r="6" s="3" customFormat="1" ht="15.75" thickBot="1">
      <c r="H6" s="11" t="s">
        <v>1</v>
      </c>
    </row>
    <row r="7" spans="1:8" s="3" customFormat="1" ht="16.5" thickBot="1">
      <c r="A7" s="12" t="s">
        <v>3</v>
      </c>
      <c r="B7" s="97" t="s">
        <v>24</v>
      </c>
      <c r="C7" s="98"/>
      <c r="D7" s="98"/>
      <c r="E7" s="98"/>
      <c r="F7" s="98"/>
      <c r="G7" s="98"/>
      <c r="H7" s="223"/>
    </row>
    <row r="8" spans="1:8" s="3" customFormat="1" ht="15.75" customHeight="1">
      <c r="A8" s="13" t="s">
        <v>29</v>
      </c>
      <c r="B8" s="226" t="s">
        <v>4</v>
      </c>
      <c r="C8" s="228" t="s">
        <v>5</v>
      </c>
      <c r="D8" s="228" t="s">
        <v>6</v>
      </c>
      <c r="E8" s="224" t="s">
        <v>7</v>
      </c>
      <c r="F8" s="224" t="s">
        <v>0</v>
      </c>
      <c r="G8" s="224" t="s">
        <v>25</v>
      </c>
      <c r="H8" s="159" t="s">
        <v>26</v>
      </c>
    </row>
    <row r="9" spans="1:8" s="3" customFormat="1" ht="60.75" customHeight="1" thickBot="1">
      <c r="A9" s="14" t="s">
        <v>28</v>
      </c>
      <c r="B9" s="227"/>
      <c r="C9" s="229"/>
      <c r="D9" s="229"/>
      <c r="E9" s="225"/>
      <c r="F9" s="225"/>
      <c r="G9" s="225"/>
      <c r="H9" s="160"/>
    </row>
    <row r="10" spans="1:8" s="3" customFormat="1" ht="53.25" customHeight="1">
      <c r="A10" s="116" t="s">
        <v>150</v>
      </c>
      <c r="B10" s="113"/>
      <c r="C10" s="118"/>
      <c r="D10" s="118"/>
      <c r="E10" s="113"/>
      <c r="F10" s="113"/>
      <c r="G10" s="119"/>
      <c r="H10" s="120"/>
    </row>
    <row r="11" spans="1:8" s="3" customFormat="1" ht="30" customHeight="1">
      <c r="A11" s="117" t="s">
        <v>151</v>
      </c>
      <c r="B11" s="114"/>
      <c r="C11" s="114"/>
      <c r="D11" s="114"/>
      <c r="E11" s="114">
        <v>15000</v>
      </c>
      <c r="F11" s="114"/>
      <c r="G11" s="121"/>
      <c r="H11" s="122"/>
    </row>
    <row r="12" spans="1:8" s="3" customFormat="1" ht="30" customHeight="1">
      <c r="A12" s="117"/>
      <c r="B12" s="114"/>
      <c r="C12" s="114"/>
      <c r="D12" s="114"/>
      <c r="E12" s="114"/>
      <c r="F12" s="114"/>
      <c r="G12" s="121"/>
      <c r="H12" s="122"/>
    </row>
    <row r="13" spans="1:8" s="3" customFormat="1" ht="30" customHeight="1">
      <c r="A13" s="134" t="s">
        <v>152</v>
      </c>
      <c r="B13" s="114"/>
      <c r="C13" s="114"/>
      <c r="D13" s="114"/>
      <c r="E13" s="114"/>
      <c r="F13" s="114"/>
      <c r="G13" s="121"/>
      <c r="H13" s="122"/>
    </row>
    <row r="14" spans="1:8" s="3" customFormat="1" ht="30" customHeight="1">
      <c r="A14" s="117" t="s">
        <v>153</v>
      </c>
      <c r="B14" s="114"/>
      <c r="C14" s="114">
        <v>300</v>
      </c>
      <c r="D14" s="114"/>
      <c r="E14" s="114"/>
      <c r="F14" s="114"/>
      <c r="G14" s="121"/>
      <c r="H14" s="122"/>
    </row>
    <row r="15" spans="1:8" s="3" customFormat="1" ht="30" customHeight="1">
      <c r="A15" s="117"/>
      <c r="B15" s="114"/>
      <c r="C15" s="114"/>
      <c r="D15" s="114"/>
      <c r="E15" s="114"/>
      <c r="F15" s="114"/>
      <c r="G15" s="121"/>
      <c r="H15" s="122"/>
    </row>
    <row r="16" spans="1:8" s="3" customFormat="1" ht="30" customHeight="1">
      <c r="A16" s="134" t="s">
        <v>154</v>
      </c>
      <c r="B16" s="114"/>
      <c r="C16" s="114"/>
      <c r="D16" s="114"/>
      <c r="E16" s="114"/>
      <c r="F16" s="114"/>
      <c r="G16" s="121"/>
      <c r="H16" s="122"/>
    </row>
    <row r="17" spans="1:8" s="3" customFormat="1" ht="42.75" customHeight="1">
      <c r="A17" s="127" t="s">
        <v>159</v>
      </c>
      <c r="B17" s="114"/>
      <c r="C17" s="114"/>
      <c r="D17" s="114">
        <v>241335</v>
      </c>
      <c r="E17" s="114"/>
      <c r="F17" s="114"/>
      <c r="G17" s="121"/>
      <c r="H17" s="122"/>
    </row>
    <row r="18" spans="1:8" s="3" customFormat="1" ht="30" customHeight="1">
      <c r="A18" s="117"/>
      <c r="B18" s="114"/>
      <c r="C18" s="114"/>
      <c r="D18" s="114"/>
      <c r="E18" s="114"/>
      <c r="F18" s="114"/>
      <c r="G18" s="121"/>
      <c r="H18" s="122"/>
    </row>
    <row r="19" spans="1:8" s="3" customFormat="1" ht="48" customHeight="1">
      <c r="A19" s="135" t="s">
        <v>160</v>
      </c>
      <c r="B19" s="114"/>
      <c r="C19" s="114"/>
      <c r="D19" s="114"/>
      <c r="E19" s="114"/>
      <c r="F19" s="114"/>
      <c r="G19" s="121"/>
      <c r="H19" s="122"/>
    </row>
    <row r="20" spans="1:8" s="3" customFormat="1" ht="30" customHeight="1">
      <c r="A20" s="127" t="s">
        <v>155</v>
      </c>
      <c r="B20" s="114"/>
      <c r="C20" s="114">
        <v>20200</v>
      </c>
      <c r="D20" s="114"/>
      <c r="E20" s="114"/>
      <c r="F20" s="114"/>
      <c r="G20" s="121"/>
      <c r="H20" s="122"/>
    </row>
    <row r="21" spans="1:8" s="3" customFormat="1" ht="30" customHeight="1">
      <c r="A21" s="117" t="s">
        <v>158</v>
      </c>
      <c r="B21" s="114"/>
      <c r="C21" s="114"/>
      <c r="D21" s="114"/>
      <c r="E21" s="114"/>
      <c r="F21" s="114">
        <v>1220</v>
      </c>
      <c r="G21" s="121"/>
      <c r="H21" s="122"/>
    </row>
    <row r="22" spans="1:8" s="3" customFormat="1" ht="30" customHeight="1">
      <c r="A22" s="132"/>
      <c r="B22" s="133"/>
      <c r="C22" s="114"/>
      <c r="D22" s="114"/>
      <c r="E22" s="114"/>
      <c r="F22" s="114"/>
      <c r="G22" s="121"/>
      <c r="H22" s="122"/>
    </row>
    <row r="23" spans="1:8" s="3" customFormat="1" ht="30" customHeight="1">
      <c r="A23" s="129" t="s">
        <v>147</v>
      </c>
      <c r="B23" s="131"/>
      <c r="C23" s="114"/>
      <c r="D23" s="114"/>
      <c r="E23" s="114"/>
      <c r="F23" s="114"/>
      <c r="G23" s="121"/>
      <c r="H23" s="122"/>
    </row>
    <row r="24" spans="1:8" s="3" customFormat="1" ht="30" customHeight="1">
      <c r="A24" s="117" t="s">
        <v>149</v>
      </c>
      <c r="B24" s="114">
        <v>5192038</v>
      </c>
      <c r="C24" s="114"/>
      <c r="D24" s="114"/>
      <c r="E24" s="114"/>
      <c r="F24" s="114"/>
      <c r="G24" s="121"/>
      <c r="H24" s="122"/>
    </row>
    <row r="25" spans="1:8" s="3" customFormat="1" ht="30" customHeight="1" thickBot="1">
      <c r="A25" s="117" t="s">
        <v>148</v>
      </c>
      <c r="B25" s="114">
        <v>423308</v>
      </c>
      <c r="C25" s="115"/>
      <c r="D25" s="115"/>
      <c r="E25" s="115"/>
      <c r="F25" s="115"/>
      <c r="G25" s="123"/>
      <c r="H25" s="124"/>
    </row>
    <row r="26" spans="1:8" s="3" customFormat="1" ht="30" customHeight="1" thickBot="1">
      <c r="A26" s="15" t="s">
        <v>2</v>
      </c>
      <c r="B26" s="125">
        <f aca="true" t="shared" si="0" ref="B26:G26">SUM(B10:B25)</f>
        <v>5615346</v>
      </c>
      <c r="C26" s="125">
        <f t="shared" si="0"/>
        <v>20500</v>
      </c>
      <c r="D26" s="125">
        <f t="shared" si="0"/>
        <v>241335</v>
      </c>
      <c r="E26" s="125">
        <f t="shared" si="0"/>
        <v>15000</v>
      </c>
      <c r="F26" s="125">
        <f t="shared" si="0"/>
        <v>1220</v>
      </c>
      <c r="G26" s="125">
        <f t="shared" si="0"/>
        <v>0</v>
      </c>
      <c r="H26" s="126"/>
    </row>
    <row r="27" spans="1:8" s="3" customFormat="1" ht="30" customHeight="1" thickBot="1">
      <c r="A27" s="15" t="s">
        <v>38</v>
      </c>
      <c r="B27" s="161">
        <f>SUM(B26:H26)</f>
        <v>5893401</v>
      </c>
      <c r="C27" s="162"/>
      <c r="D27" s="162"/>
      <c r="E27" s="162"/>
      <c r="F27" s="162"/>
      <c r="G27" s="162"/>
      <c r="H27" s="130"/>
    </row>
    <row r="28" s="3" customFormat="1" ht="15"/>
    <row r="29" spans="1:15" s="3" customFormat="1" ht="15.75">
      <c r="A29" s="2"/>
      <c r="G29" s="18" t="s">
        <v>162</v>
      </c>
      <c r="H29" s="18"/>
      <c r="I29" s="18"/>
      <c r="J29"/>
      <c r="K29"/>
      <c r="L29"/>
      <c r="M29"/>
      <c r="N29"/>
      <c r="O29"/>
    </row>
    <row r="30" spans="1:15" s="3" customFormat="1" ht="15">
      <c r="A30" s="16"/>
      <c r="G30" s="3" t="s">
        <v>161</v>
      </c>
      <c r="I30"/>
      <c r="J30"/>
      <c r="K30"/>
      <c r="L30"/>
      <c r="M30"/>
      <c r="N30"/>
      <c r="O30"/>
    </row>
    <row r="31" spans="1:15" s="3" customFormat="1" ht="34.5" customHeight="1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s="3" customFormat="1" ht="15">
      <c r="A32" s="16"/>
      <c r="I32"/>
      <c r="J32"/>
      <c r="K32"/>
      <c r="L32"/>
      <c r="M32"/>
      <c r="N32"/>
      <c r="O32"/>
    </row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</sheetData>
  <sheetProtection/>
  <mergeCells count="12">
    <mergeCell ref="D8:D9"/>
    <mergeCell ref="G8:G9"/>
    <mergeCell ref="A31:O31"/>
    <mergeCell ref="A3:H3"/>
    <mergeCell ref="A4:H4"/>
    <mergeCell ref="H8:H9"/>
    <mergeCell ref="B27:H27"/>
    <mergeCell ref="B7:H7"/>
    <mergeCell ref="E8:E9"/>
    <mergeCell ref="F8:F9"/>
    <mergeCell ref="B8:B9"/>
    <mergeCell ref="C8:C9"/>
  </mergeCells>
  <printOptions/>
  <pageMargins left="0.3937007874015748" right="0.2362204724409449" top="0.15748031496062992" bottom="0.2755905511811024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39.57421875" style="0" customWidth="1"/>
    <col min="2" max="2" width="15.421875" style="0" customWidth="1"/>
    <col min="3" max="3" width="12.140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1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17" t="s">
        <v>21</v>
      </c>
    </row>
    <row r="2" spans="1:15" ht="20.25">
      <c r="A2" s="222" t="s">
        <v>39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5.7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ht="13.5" thickBot="1">
      <c r="O4" s="5" t="s">
        <v>1</v>
      </c>
    </row>
    <row r="5" spans="1:15" ht="15.75" thickBot="1">
      <c r="A5" s="6" t="s">
        <v>3</v>
      </c>
      <c r="B5" s="235" t="s">
        <v>32</v>
      </c>
      <c r="C5" s="236"/>
      <c r="D5" s="236"/>
      <c r="E5" s="236"/>
      <c r="F5" s="236"/>
      <c r="G5" s="236"/>
      <c r="H5" s="237"/>
      <c r="I5" s="235" t="s">
        <v>40</v>
      </c>
      <c r="J5" s="236"/>
      <c r="K5" s="236"/>
      <c r="L5" s="236"/>
      <c r="M5" s="236"/>
      <c r="N5" s="236"/>
      <c r="O5" s="237"/>
    </row>
    <row r="6" spans="1:15" ht="15.75" customHeight="1">
      <c r="A6" s="7" t="s">
        <v>31</v>
      </c>
      <c r="B6" s="226" t="s">
        <v>4</v>
      </c>
      <c r="C6" s="228" t="s">
        <v>5</v>
      </c>
      <c r="D6" s="228" t="s">
        <v>6</v>
      </c>
      <c r="E6" s="224" t="s">
        <v>7</v>
      </c>
      <c r="F6" s="224" t="s">
        <v>0</v>
      </c>
      <c r="G6" s="224" t="s">
        <v>25</v>
      </c>
      <c r="H6" s="159" t="s">
        <v>26</v>
      </c>
      <c r="I6" s="226" t="s">
        <v>4</v>
      </c>
      <c r="J6" s="230" t="s">
        <v>5</v>
      </c>
      <c r="K6" s="230" t="s">
        <v>6</v>
      </c>
      <c r="L6" s="224" t="s">
        <v>7</v>
      </c>
      <c r="M6" s="224" t="s">
        <v>0</v>
      </c>
      <c r="N6" s="224" t="s">
        <v>25</v>
      </c>
      <c r="O6" s="159" t="s">
        <v>26</v>
      </c>
    </row>
    <row r="7" spans="1:15" ht="63.75" customHeight="1" thickBot="1">
      <c r="A7" s="8" t="s">
        <v>30</v>
      </c>
      <c r="B7" s="227"/>
      <c r="C7" s="229"/>
      <c r="D7" s="229"/>
      <c r="E7" s="225"/>
      <c r="F7" s="225"/>
      <c r="G7" s="225"/>
      <c r="H7" s="160"/>
      <c r="I7" s="227"/>
      <c r="J7" s="231"/>
      <c r="K7" s="231"/>
      <c r="L7" s="225"/>
      <c r="M7" s="225"/>
      <c r="N7" s="225"/>
      <c r="O7" s="160"/>
    </row>
    <row r="8" spans="1:15" ht="36.75" customHeight="1">
      <c r="A8" s="116" t="s">
        <v>150</v>
      </c>
      <c r="B8" s="136"/>
      <c r="C8" s="137"/>
      <c r="D8" s="137"/>
      <c r="E8" s="137"/>
      <c r="F8" s="137"/>
      <c r="G8" s="138"/>
      <c r="H8" s="139"/>
      <c r="I8" s="140"/>
      <c r="J8" s="137"/>
      <c r="K8" s="137"/>
      <c r="L8" s="137"/>
      <c r="M8" s="137"/>
      <c r="N8" s="138"/>
      <c r="O8" s="139"/>
    </row>
    <row r="9" spans="1:15" ht="24.75" customHeight="1">
      <c r="A9" s="117" t="s">
        <v>151</v>
      </c>
      <c r="B9" s="141"/>
      <c r="C9" s="142"/>
      <c r="D9" s="142"/>
      <c r="E9" s="142">
        <v>15000</v>
      </c>
      <c r="F9" s="142"/>
      <c r="G9" s="143"/>
      <c r="H9" s="144"/>
      <c r="I9" s="145"/>
      <c r="J9" s="142"/>
      <c r="K9" s="142"/>
      <c r="L9" s="142">
        <v>15000</v>
      </c>
      <c r="M9" s="142"/>
      <c r="N9" s="143"/>
      <c r="O9" s="144"/>
    </row>
    <row r="10" spans="1:15" ht="24.75" customHeight="1">
      <c r="A10" s="117"/>
      <c r="B10" s="141"/>
      <c r="C10" s="142"/>
      <c r="D10" s="142"/>
      <c r="E10" s="142"/>
      <c r="F10" s="142"/>
      <c r="G10" s="143"/>
      <c r="H10" s="144"/>
      <c r="I10" s="145"/>
      <c r="J10" s="142"/>
      <c r="K10" s="142"/>
      <c r="L10" s="142"/>
      <c r="M10" s="142"/>
      <c r="N10" s="143"/>
      <c r="O10" s="144"/>
    </row>
    <row r="11" spans="1:15" ht="24.75" customHeight="1">
      <c r="A11" s="134" t="s">
        <v>152</v>
      </c>
      <c r="B11" s="141"/>
      <c r="C11" s="142"/>
      <c r="D11" s="142"/>
      <c r="E11" s="142"/>
      <c r="F11" s="142"/>
      <c r="G11" s="143"/>
      <c r="H11" s="144"/>
      <c r="I11" s="145"/>
      <c r="J11" s="142"/>
      <c r="K11" s="142"/>
      <c r="L11" s="142"/>
      <c r="M11" s="142"/>
      <c r="N11" s="143"/>
      <c r="O11" s="144"/>
    </row>
    <row r="12" spans="1:15" ht="24.75" customHeight="1">
      <c r="A12" s="117" t="s">
        <v>153</v>
      </c>
      <c r="B12" s="141"/>
      <c r="C12" s="142">
        <v>300</v>
      </c>
      <c r="D12" s="142"/>
      <c r="E12" s="142"/>
      <c r="F12" s="142"/>
      <c r="G12" s="143"/>
      <c r="H12" s="144"/>
      <c r="I12" s="145"/>
      <c r="J12" s="142">
        <v>300</v>
      </c>
      <c r="K12" s="142"/>
      <c r="L12" s="142"/>
      <c r="M12" s="142"/>
      <c r="N12" s="143"/>
      <c r="O12" s="144"/>
    </row>
    <row r="13" spans="1:15" ht="24.75" customHeight="1">
      <c r="A13" s="117"/>
      <c r="B13" s="141"/>
      <c r="C13" s="142"/>
      <c r="D13" s="142"/>
      <c r="E13" s="142"/>
      <c r="F13" s="142"/>
      <c r="G13" s="143"/>
      <c r="H13" s="144"/>
      <c r="I13" s="145"/>
      <c r="J13" s="142"/>
      <c r="K13" s="142"/>
      <c r="L13" s="142"/>
      <c r="M13" s="142"/>
      <c r="N13" s="143"/>
      <c r="O13" s="144"/>
    </row>
    <row r="14" spans="1:15" ht="24.75" customHeight="1">
      <c r="A14" s="134" t="s">
        <v>154</v>
      </c>
      <c r="B14" s="141"/>
      <c r="C14" s="142"/>
      <c r="D14" s="142"/>
      <c r="E14" s="142"/>
      <c r="F14" s="142"/>
      <c r="G14" s="143"/>
      <c r="H14" s="144"/>
      <c r="I14" s="145"/>
      <c r="J14" s="142"/>
      <c r="K14" s="142"/>
      <c r="L14" s="142"/>
      <c r="M14" s="142"/>
      <c r="N14" s="143"/>
      <c r="O14" s="144"/>
    </row>
    <row r="15" spans="1:15" ht="44.25" customHeight="1">
      <c r="A15" s="127" t="s">
        <v>159</v>
      </c>
      <c r="B15" s="141"/>
      <c r="C15" s="142"/>
      <c r="D15" s="142">
        <v>250671</v>
      </c>
      <c r="E15" s="142"/>
      <c r="F15" s="142"/>
      <c r="G15" s="143"/>
      <c r="H15" s="144"/>
      <c r="I15" s="145"/>
      <c r="J15" s="142"/>
      <c r="K15" s="142">
        <v>261886</v>
      </c>
      <c r="L15" s="142"/>
      <c r="M15" s="142"/>
      <c r="N15" s="143"/>
      <c r="O15" s="144"/>
    </row>
    <row r="16" spans="1:15" ht="24.75" customHeight="1">
      <c r="A16" s="117"/>
      <c r="B16" s="141"/>
      <c r="C16" s="142"/>
      <c r="D16" s="142"/>
      <c r="E16" s="142"/>
      <c r="F16" s="142"/>
      <c r="G16" s="143"/>
      <c r="H16" s="144"/>
      <c r="I16" s="145"/>
      <c r="J16" s="142"/>
      <c r="K16" s="142"/>
      <c r="L16" s="142"/>
      <c r="M16" s="142"/>
      <c r="N16" s="143"/>
      <c r="O16" s="144"/>
    </row>
    <row r="17" spans="1:15" ht="31.5" customHeight="1">
      <c r="A17" s="135" t="s">
        <v>160</v>
      </c>
      <c r="B17" s="141"/>
      <c r="C17" s="142"/>
      <c r="D17" s="142"/>
      <c r="E17" s="142"/>
      <c r="F17" s="142"/>
      <c r="G17" s="143"/>
      <c r="H17" s="144"/>
      <c r="I17" s="145"/>
      <c r="J17" s="142"/>
      <c r="K17" s="142"/>
      <c r="L17" s="142"/>
      <c r="M17" s="142"/>
      <c r="N17" s="143"/>
      <c r="O17" s="144"/>
    </row>
    <row r="18" spans="1:15" ht="34.5" customHeight="1">
      <c r="A18" s="127" t="s">
        <v>155</v>
      </c>
      <c r="B18" s="141"/>
      <c r="C18" s="142">
        <v>20200</v>
      </c>
      <c r="D18" s="142"/>
      <c r="E18" s="142"/>
      <c r="F18" s="142"/>
      <c r="G18" s="143"/>
      <c r="H18" s="144"/>
      <c r="I18" s="145"/>
      <c r="J18" s="142">
        <v>20200</v>
      </c>
      <c r="K18" s="142"/>
      <c r="L18" s="142"/>
      <c r="M18" s="142"/>
      <c r="N18" s="143"/>
      <c r="O18" s="144"/>
    </row>
    <row r="19" spans="1:15" ht="24.75" customHeight="1">
      <c r="A19" s="117" t="s">
        <v>158</v>
      </c>
      <c r="B19" s="141"/>
      <c r="C19" s="142"/>
      <c r="D19" s="142"/>
      <c r="E19" s="142"/>
      <c r="F19" s="142"/>
      <c r="G19" s="143"/>
      <c r="H19" s="144"/>
      <c r="I19" s="145"/>
      <c r="J19" s="142"/>
      <c r="K19" s="142"/>
      <c r="L19" s="142"/>
      <c r="M19" s="142"/>
      <c r="N19" s="143"/>
      <c r="O19" s="144"/>
    </row>
    <row r="20" spans="1:15" ht="24.75" customHeight="1">
      <c r="A20" s="132"/>
      <c r="B20" s="141"/>
      <c r="C20" s="142"/>
      <c r="D20" s="142"/>
      <c r="E20" s="142"/>
      <c r="F20" s="142"/>
      <c r="G20" s="143"/>
      <c r="H20" s="144"/>
      <c r="I20" s="145"/>
      <c r="J20" s="142"/>
      <c r="K20" s="142"/>
      <c r="L20" s="142"/>
      <c r="M20" s="142"/>
      <c r="N20" s="143"/>
      <c r="O20" s="144"/>
    </row>
    <row r="21" spans="1:15" ht="24.75" customHeight="1">
      <c r="A21" s="129" t="s">
        <v>147</v>
      </c>
      <c r="B21" s="141"/>
      <c r="C21" s="142"/>
      <c r="D21" s="142"/>
      <c r="E21" s="142"/>
      <c r="F21" s="142"/>
      <c r="G21" s="143"/>
      <c r="H21" s="144"/>
      <c r="I21" s="145"/>
      <c r="J21" s="142"/>
      <c r="K21" s="142"/>
      <c r="L21" s="142"/>
      <c r="M21" s="142"/>
      <c r="N21" s="143"/>
      <c r="O21" s="144"/>
    </row>
    <row r="22" spans="1:15" ht="24.75" customHeight="1">
      <c r="A22" s="117" t="s">
        <v>149</v>
      </c>
      <c r="B22" s="141">
        <v>5202416</v>
      </c>
      <c r="C22" s="142"/>
      <c r="D22" s="142"/>
      <c r="E22" s="142"/>
      <c r="F22" s="142"/>
      <c r="G22" s="143"/>
      <c r="H22" s="144"/>
      <c r="I22" s="145">
        <v>5449380</v>
      </c>
      <c r="J22" s="142"/>
      <c r="K22" s="142"/>
      <c r="L22" s="142"/>
      <c r="M22" s="142"/>
      <c r="N22" s="143"/>
      <c r="O22" s="144"/>
    </row>
    <row r="23" spans="1:15" ht="24.75" customHeight="1">
      <c r="A23" s="117" t="s">
        <v>148</v>
      </c>
      <c r="B23" s="141">
        <v>415265</v>
      </c>
      <c r="C23" s="142"/>
      <c r="D23" s="142"/>
      <c r="E23" s="142"/>
      <c r="F23" s="142"/>
      <c r="G23" s="143"/>
      <c r="H23" s="144"/>
      <c r="I23" s="145">
        <v>422740</v>
      </c>
      <c r="J23" s="142"/>
      <c r="K23" s="142"/>
      <c r="L23" s="142"/>
      <c r="M23" s="142"/>
      <c r="N23" s="143"/>
      <c r="O23" s="144"/>
    </row>
    <row r="24" spans="1:15" ht="24.75" customHeight="1" thickBot="1">
      <c r="A24" s="10"/>
      <c r="B24" s="141"/>
      <c r="C24" s="142"/>
      <c r="D24" s="142"/>
      <c r="E24" s="142"/>
      <c r="F24" s="142"/>
      <c r="G24" s="143"/>
      <c r="H24" s="144"/>
      <c r="I24" s="145"/>
      <c r="J24" s="142"/>
      <c r="K24" s="142"/>
      <c r="L24" s="142"/>
      <c r="M24" s="142"/>
      <c r="N24" s="143"/>
      <c r="O24" s="144"/>
    </row>
    <row r="25" spans="1:15" ht="24.75" customHeight="1" thickBot="1">
      <c r="A25" s="1" t="s">
        <v>2</v>
      </c>
      <c r="B25" s="146">
        <f>SUM(B8:B23)</f>
        <v>5617681</v>
      </c>
      <c r="C25" s="146">
        <f aca="true" t="shared" si="0" ref="C25:O25">SUM(C8:C23)</f>
        <v>20500</v>
      </c>
      <c r="D25" s="146">
        <f>SUM(D8:D23)</f>
        <v>250671</v>
      </c>
      <c r="E25" s="146">
        <f t="shared" si="0"/>
        <v>15000</v>
      </c>
      <c r="F25" s="146">
        <f t="shared" si="0"/>
        <v>0</v>
      </c>
      <c r="G25" s="146">
        <f t="shared" si="0"/>
        <v>0</v>
      </c>
      <c r="H25" s="146">
        <f t="shared" si="0"/>
        <v>0</v>
      </c>
      <c r="I25" s="146">
        <f t="shared" si="0"/>
        <v>5872120</v>
      </c>
      <c r="J25" s="146">
        <f t="shared" si="0"/>
        <v>20500</v>
      </c>
      <c r="K25" s="146">
        <f t="shared" si="0"/>
        <v>261886</v>
      </c>
      <c r="L25" s="146">
        <f t="shared" si="0"/>
        <v>15000</v>
      </c>
      <c r="M25" s="146">
        <f t="shared" si="0"/>
        <v>0</v>
      </c>
      <c r="N25" s="146">
        <f t="shared" si="0"/>
        <v>0</v>
      </c>
      <c r="O25" s="146">
        <f t="shared" si="0"/>
        <v>0</v>
      </c>
    </row>
    <row r="26" spans="1:15" ht="24.75" customHeight="1" thickBot="1">
      <c r="A26" s="1" t="s">
        <v>41</v>
      </c>
      <c r="B26" s="232">
        <f>SUM(B25:H25)</f>
        <v>5903852</v>
      </c>
      <c r="C26" s="233"/>
      <c r="D26" s="233"/>
      <c r="E26" s="233"/>
      <c r="F26" s="233"/>
      <c r="G26" s="233"/>
      <c r="H26" s="234"/>
      <c r="I26" s="232">
        <f>SUM(I25:O25)</f>
        <v>6169506</v>
      </c>
      <c r="J26" s="233"/>
      <c r="K26" s="233"/>
      <c r="L26" s="233"/>
      <c r="M26" s="233"/>
      <c r="N26" s="233"/>
      <c r="O26" s="234"/>
    </row>
    <row r="28" spans="1:14" ht="15.75">
      <c r="A28" s="2"/>
      <c r="B28" s="3"/>
      <c r="C28" s="3"/>
      <c r="D28" s="3"/>
      <c r="E28" s="3"/>
      <c r="F28" s="3"/>
      <c r="G28" s="18"/>
      <c r="H28" s="18"/>
      <c r="I28" s="18"/>
      <c r="N28" t="s">
        <v>163</v>
      </c>
    </row>
    <row r="29" spans="1:14" ht="15">
      <c r="A29" s="16"/>
      <c r="B29" s="3"/>
      <c r="C29" s="3"/>
      <c r="D29" s="3"/>
      <c r="E29" s="3"/>
      <c r="F29" s="3"/>
      <c r="G29" s="3"/>
      <c r="H29" s="3"/>
      <c r="N29" t="s">
        <v>161</v>
      </c>
    </row>
    <row r="30" spans="1:15" ht="33.75" customHeight="1">
      <c r="A30" s="220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8" ht="15">
      <c r="A31" s="16"/>
      <c r="B31" s="3"/>
      <c r="C31" s="3"/>
      <c r="D31" s="3"/>
      <c r="E31" s="3"/>
      <c r="F31" s="3"/>
      <c r="G31" s="3"/>
      <c r="H31" s="3"/>
    </row>
  </sheetData>
  <sheetProtection/>
  <mergeCells count="21">
    <mergeCell ref="E6:E7"/>
    <mergeCell ref="A30:O30"/>
    <mergeCell ref="B6:B7"/>
    <mergeCell ref="L6:L7"/>
    <mergeCell ref="C6:C7"/>
    <mergeCell ref="D6:D7"/>
    <mergeCell ref="F6:F7"/>
    <mergeCell ref="N6:N7"/>
    <mergeCell ref="I6:I7"/>
    <mergeCell ref="M6:M7"/>
    <mergeCell ref="A2:O2"/>
    <mergeCell ref="A3:O3"/>
    <mergeCell ref="I5:O5"/>
    <mergeCell ref="B5:H5"/>
    <mergeCell ref="G6:G7"/>
    <mergeCell ref="J6:J7"/>
    <mergeCell ref="H6:H7"/>
    <mergeCell ref="I26:O26"/>
    <mergeCell ref="K6:K7"/>
    <mergeCell ref="O6:O7"/>
    <mergeCell ref="B26:H26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9"/>
  <sheetViews>
    <sheetView zoomScale="75" zoomScaleNormal="75" zoomScalePageLayoutView="0" workbookViewId="0" topLeftCell="A60">
      <selection activeCell="A72" sqref="A72:B73"/>
    </sheetView>
  </sheetViews>
  <sheetFormatPr defaultColWidth="9.140625" defaultRowHeight="12.75"/>
  <cols>
    <col min="1" max="1" width="12.00390625" style="59" customWidth="1"/>
    <col min="2" max="2" width="43.57421875" style="60" customWidth="1"/>
    <col min="3" max="3" width="15.7109375" style="22" customWidth="1"/>
    <col min="4" max="4" width="15.00390625" style="27" customWidth="1"/>
    <col min="5" max="5" width="16.140625" style="22" customWidth="1"/>
    <col min="6" max="6" width="15.28125" style="22" customWidth="1"/>
    <col min="7" max="7" width="12.00390625" style="22" customWidth="1"/>
    <col min="8" max="8" width="14.8515625" style="22" customWidth="1"/>
    <col min="9" max="12" width="16.7109375" style="22" customWidth="1"/>
    <col min="13" max="13" width="16.7109375" style="22" hidden="1" customWidth="1"/>
    <col min="14" max="14" width="16.421875" style="22" hidden="1" customWidth="1"/>
    <col min="15" max="15" width="10.421875" style="22" customWidth="1"/>
    <col min="16" max="16384" width="9.140625" style="22" customWidth="1"/>
  </cols>
  <sheetData>
    <row r="1" spans="1:15" ht="24.75" customHeight="1">
      <c r="A1" s="240" t="s">
        <v>22</v>
      </c>
      <c r="B1" s="241"/>
      <c r="C1" s="241"/>
      <c r="D1" s="241"/>
      <c r="E1" s="241"/>
      <c r="F1" s="241"/>
      <c r="G1" s="241"/>
      <c r="H1" s="241"/>
      <c r="I1" s="241"/>
      <c r="J1" s="241"/>
      <c r="K1" s="21" t="s">
        <v>23</v>
      </c>
      <c r="M1" s="20"/>
      <c r="N1" s="20"/>
      <c r="O1" s="20"/>
    </row>
    <row r="2" spans="1:15" ht="20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4" ht="18" customHeight="1">
      <c r="A3" s="23" t="s">
        <v>46</v>
      </c>
      <c r="B3" s="24"/>
      <c r="C3" s="24"/>
      <c r="D3" s="25"/>
    </row>
    <row r="4" spans="1:2" ht="15" customHeight="1">
      <c r="A4" s="26" t="s">
        <v>8</v>
      </c>
      <c r="B4" s="22"/>
    </row>
    <row r="5" spans="1:2" ht="16.5" customHeight="1">
      <c r="A5" s="19"/>
      <c r="B5" s="22"/>
    </row>
    <row r="6" spans="1:6" ht="38.25" customHeight="1" thickBot="1">
      <c r="A6" s="28" t="s">
        <v>9</v>
      </c>
      <c r="B6" s="29"/>
      <c r="C6" s="30"/>
      <c r="D6" s="31" t="s">
        <v>42</v>
      </c>
      <c r="E6" s="31" t="s">
        <v>34</v>
      </c>
      <c r="F6" s="31" t="s">
        <v>43</v>
      </c>
    </row>
    <row r="7" spans="1:6" ht="8.25" customHeight="1" thickTop="1">
      <c r="A7" s="32"/>
      <c r="B7" s="33"/>
      <c r="C7" s="34"/>
      <c r="D7" s="35"/>
      <c r="E7" s="36"/>
      <c r="F7" s="36"/>
    </row>
    <row r="8" spans="1:6" ht="15">
      <c r="A8" s="239" t="s">
        <v>4</v>
      </c>
      <c r="B8" s="239"/>
      <c r="C8" s="239"/>
      <c r="D8" s="37">
        <v>5615346</v>
      </c>
      <c r="E8" s="37">
        <v>5617681</v>
      </c>
      <c r="F8" s="37">
        <v>5872120</v>
      </c>
    </row>
    <row r="9" spans="1:6" ht="32.25" customHeight="1">
      <c r="A9" s="238" t="s">
        <v>27</v>
      </c>
      <c r="B9" s="238"/>
      <c r="C9" s="238"/>
      <c r="D9" s="37">
        <v>20500</v>
      </c>
      <c r="E9" s="37">
        <v>20500</v>
      </c>
      <c r="F9" s="37">
        <v>20500</v>
      </c>
    </row>
    <row r="10" spans="1:6" ht="15">
      <c r="A10" s="239" t="s">
        <v>6</v>
      </c>
      <c r="B10" s="239"/>
      <c r="C10" s="239"/>
      <c r="D10" s="37">
        <v>241335</v>
      </c>
      <c r="E10" s="37">
        <v>250671</v>
      </c>
      <c r="F10" s="37">
        <v>261886</v>
      </c>
    </row>
    <row r="11" spans="1:6" ht="15">
      <c r="A11" s="239" t="s">
        <v>7</v>
      </c>
      <c r="B11" s="239"/>
      <c r="C11" s="239"/>
      <c r="D11" s="37">
        <v>15000</v>
      </c>
      <c r="E11" s="37">
        <v>15000</v>
      </c>
      <c r="F11" s="37">
        <v>15000</v>
      </c>
    </row>
    <row r="12" spans="1:6" ht="15">
      <c r="A12" s="239" t="s">
        <v>10</v>
      </c>
      <c r="B12" s="239"/>
      <c r="C12" s="239"/>
      <c r="D12" s="37">
        <v>1220</v>
      </c>
      <c r="E12" s="37"/>
      <c r="F12" s="37"/>
    </row>
    <row r="13" spans="1:6" ht="31.5" customHeight="1">
      <c r="A13" s="238" t="s">
        <v>25</v>
      </c>
      <c r="B13" s="238"/>
      <c r="C13" s="238"/>
      <c r="D13" s="37"/>
      <c r="E13" s="37"/>
      <c r="F13" s="37"/>
    </row>
    <row r="14" spans="1:6" ht="15">
      <c r="A14" s="239" t="s">
        <v>26</v>
      </c>
      <c r="B14" s="239"/>
      <c r="C14" s="239"/>
      <c r="D14" s="37"/>
      <c r="E14" s="37"/>
      <c r="F14" s="37"/>
    </row>
    <row r="15" spans="1:6" ht="6.75" customHeight="1">
      <c r="A15" s="38"/>
      <c r="B15" s="39"/>
      <c r="C15" s="40"/>
      <c r="D15" s="40"/>
      <c r="E15" s="40"/>
      <c r="F15" s="40"/>
    </row>
    <row r="16" spans="1:6" ht="15.75" thickBot="1">
      <c r="A16" s="41" t="s">
        <v>11</v>
      </c>
      <c r="B16" s="42"/>
      <c r="C16" s="43"/>
      <c r="D16" s="43">
        <f>SUM(D8:D15)</f>
        <v>5893401</v>
      </c>
      <c r="E16" s="42">
        <f>SUM(E8:E15)</f>
        <v>5903852</v>
      </c>
      <c r="F16" s="43">
        <f>SUM(F8:F15)</f>
        <v>6169506</v>
      </c>
    </row>
    <row r="17" spans="1:5" ht="15.75" thickTop="1">
      <c r="A17" s="62" t="s">
        <v>12</v>
      </c>
      <c r="B17" s="44"/>
      <c r="D17" s="45"/>
      <c r="E17" s="44" t="s">
        <v>156</v>
      </c>
    </row>
    <row r="18" spans="1:10" ht="15">
      <c r="A18" s="63" t="s">
        <v>13</v>
      </c>
      <c r="B18" s="47"/>
      <c r="C18" s="47"/>
      <c r="D18" s="47"/>
      <c r="E18" s="128" t="s">
        <v>157</v>
      </c>
      <c r="F18" s="47"/>
      <c r="G18" s="47"/>
      <c r="H18" s="47"/>
      <c r="I18" s="47"/>
      <c r="J18" s="47"/>
    </row>
    <row r="19" spans="1:5" ht="15">
      <c r="A19" s="64" t="s">
        <v>14</v>
      </c>
      <c r="B19" s="19"/>
      <c r="D19" s="46"/>
      <c r="E19" s="48"/>
    </row>
    <row r="20" spans="1:12" ht="15">
      <c r="A20" s="49"/>
      <c r="B20" s="49"/>
      <c r="C20" s="49"/>
      <c r="D20" s="50"/>
      <c r="E20" s="49"/>
      <c r="F20" s="49"/>
      <c r="G20" s="49"/>
      <c r="H20" s="49"/>
      <c r="I20" s="49"/>
      <c r="J20" s="49"/>
      <c r="K20" s="49"/>
      <c r="L20" s="51" t="s">
        <v>1</v>
      </c>
    </row>
    <row r="21" spans="1:12" ht="8.25" customHeight="1">
      <c r="A21" s="52"/>
      <c r="B21" s="52"/>
      <c r="C21" s="52"/>
      <c r="D21" s="53"/>
      <c r="E21" s="53"/>
      <c r="F21" s="53"/>
      <c r="G21" s="53"/>
      <c r="H21" s="53"/>
      <c r="I21" s="53"/>
      <c r="J21" s="53"/>
      <c r="K21" s="53"/>
      <c r="L21" s="53"/>
    </row>
    <row r="22" spans="1:14" ht="9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L22" s="54"/>
      <c r="M22" s="52"/>
      <c r="N22" s="52"/>
    </row>
    <row r="23" spans="1:14" s="27" customFormat="1" ht="90">
      <c r="A23" s="55" t="s">
        <v>33</v>
      </c>
      <c r="B23" s="55" t="s">
        <v>15</v>
      </c>
      <c r="C23" s="56" t="s">
        <v>44</v>
      </c>
      <c r="D23" s="56" t="s">
        <v>4</v>
      </c>
      <c r="E23" s="56" t="s">
        <v>5</v>
      </c>
      <c r="F23" s="56" t="s">
        <v>6</v>
      </c>
      <c r="G23" s="56" t="s">
        <v>7</v>
      </c>
      <c r="H23" s="56" t="s">
        <v>10</v>
      </c>
      <c r="I23" s="56" t="s">
        <v>35</v>
      </c>
      <c r="J23" s="56" t="s">
        <v>26</v>
      </c>
      <c r="K23" s="61" t="s">
        <v>36</v>
      </c>
      <c r="L23" s="61" t="s">
        <v>45</v>
      </c>
      <c r="M23" s="57" t="s">
        <v>16</v>
      </c>
      <c r="N23" s="57" t="s">
        <v>17</v>
      </c>
    </row>
    <row r="24" spans="1:14" ht="14.25" customHeight="1">
      <c r="A24" s="65">
        <v>31</v>
      </c>
      <c r="B24" s="65" t="s">
        <v>118</v>
      </c>
      <c r="C24" s="66">
        <f>C25+C28+C34</f>
        <v>4979038</v>
      </c>
      <c r="D24" s="66"/>
      <c r="E24" s="67">
        <f aca="true" t="shared" si="0" ref="E24:J24">SUM(E25:E33)</f>
        <v>0</v>
      </c>
      <c r="F24" s="67">
        <f t="shared" si="0"/>
        <v>0</v>
      </c>
      <c r="G24" s="67">
        <f t="shared" si="0"/>
        <v>0</v>
      </c>
      <c r="H24" s="67">
        <f t="shared" si="0"/>
        <v>0</v>
      </c>
      <c r="I24" s="67">
        <f t="shared" si="0"/>
        <v>0</v>
      </c>
      <c r="J24" s="67">
        <f t="shared" si="0"/>
        <v>0</v>
      </c>
      <c r="K24" s="67">
        <v>4988996</v>
      </c>
      <c r="L24" s="67">
        <v>5243435</v>
      </c>
      <c r="M24" s="58">
        <f>SUM(M25:M42)</f>
        <v>0</v>
      </c>
      <c r="N24" s="58">
        <f>SUM(N25:N42)</f>
        <v>0</v>
      </c>
    </row>
    <row r="25" spans="1:14" ht="14.25" customHeight="1">
      <c r="A25" s="65">
        <v>311</v>
      </c>
      <c r="B25" s="68" t="s">
        <v>117</v>
      </c>
      <c r="C25" s="66">
        <v>3604000</v>
      </c>
      <c r="D25" s="66"/>
      <c r="E25" s="69"/>
      <c r="F25" s="69"/>
      <c r="G25" s="69"/>
      <c r="H25" s="69"/>
      <c r="I25" s="69"/>
      <c r="J25" s="69"/>
      <c r="K25" s="69"/>
      <c r="L25" s="69"/>
      <c r="M25" s="22">
        <v>0</v>
      </c>
      <c r="N25" s="22">
        <v>0</v>
      </c>
    </row>
    <row r="26" spans="1:14" ht="14.25" customHeight="1">
      <c r="A26" s="70">
        <v>3111</v>
      </c>
      <c r="B26" s="71" t="s">
        <v>116</v>
      </c>
      <c r="C26" s="72">
        <v>3604000</v>
      </c>
      <c r="D26" s="72"/>
      <c r="E26" s="69"/>
      <c r="F26" s="69"/>
      <c r="G26" s="69"/>
      <c r="H26" s="69"/>
      <c r="I26" s="69"/>
      <c r="J26" s="69"/>
      <c r="K26" s="69"/>
      <c r="L26" s="69"/>
      <c r="M26" s="22">
        <v>0</v>
      </c>
      <c r="N26" s="22">
        <v>0</v>
      </c>
    </row>
    <row r="27" spans="1:12" ht="14.25" customHeight="1">
      <c r="A27" s="70">
        <v>31111</v>
      </c>
      <c r="B27" s="71" t="s">
        <v>133</v>
      </c>
      <c r="C27" s="72">
        <v>3604000</v>
      </c>
      <c r="D27" s="72">
        <v>3604000</v>
      </c>
      <c r="E27" s="69"/>
      <c r="F27" s="69"/>
      <c r="G27" s="69"/>
      <c r="H27" s="69"/>
      <c r="I27" s="69"/>
      <c r="J27" s="69"/>
      <c r="K27" s="69"/>
      <c r="L27" s="69"/>
    </row>
    <row r="28" spans="1:12" ht="14.25" customHeight="1">
      <c r="A28" s="65">
        <v>312</v>
      </c>
      <c r="B28" s="73" t="s">
        <v>119</v>
      </c>
      <c r="C28" s="66">
        <v>106450</v>
      </c>
      <c r="D28" s="66"/>
      <c r="E28" s="69"/>
      <c r="F28" s="69"/>
      <c r="G28" s="69"/>
      <c r="H28" s="69"/>
      <c r="I28" s="69"/>
      <c r="J28" s="69"/>
      <c r="K28" s="69"/>
      <c r="L28" s="69"/>
    </row>
    <row r="29" spans="1:12" ht="14.25" customHeight="1">
      <c r="A29" s="70">
        <v>31212</v>
      </c>
      <c r="B29" s="71" t="s">
        <v>120</v>
      </c>
      <c r="C29" s="72">
        <v>10500</v>
      </c>
      <c r="D29" s="72">
        <v>10500</v>
      </c>
      <c r="E29" s="69"/>
      <c r="F29" s="69"/>
      <c r="G29" s="69"/>
      <c r="H29" s="69"/>
      <c r="I29" s="69"/>
      <c r="J29" s="69"/>
      <c r="K29" s="69"/>
      <c r="L29" s="69"/>
    </row>
    <row r="30" spans="1:14" ht="14.25" customHeight="1">
      <c r="A30" s="70">
        <v>31213</v>
      </c>
      <c r="B30" s="74" t="s">
        <v>121</v>
      </c>
      <c r="C30" s="72">
        <v>23000</v>
      </c>
      <c r="D30" s="72">
        <v>23000</v>
      </c>
      <c r="E30" s="69"/>
      <c r="F30" s="69"/>
      <c r="G30" s="69"/>
      <c r="H30" s="69"/>
      <c r="I30" s="69"/>
      <c r="J30" s="69"/>
      <c r="K30" s="69"/>
      <c r="L30" s="69"/>
      <c r="M30" s="22">
        <v>0</v>
      </c>
      <c r="N30" s="22">
        <v>0</v>
      </c>
    </row>
    <row r="31" spans="1:12" ht="14.25" customHeight="1">
      <c r="A31" s="70">
        <v>31214</v>
      </c>
      <c r="B31" s="74" t="s">
        <v>122</v>
      </c>
      <c r="C31" s="72">
        <v>11800</v>
      </c>
      <c r="D31" s="72">
        <v>11800</v>
      </c>
      <c r="E31" s="69"/>
      <c r="F31" s="69"/>
      <c r="G31" s="69"/>
      <c r="H31" s="69"/>
      <c r="I31" s="69"/>
      <c r="J31" s="69"/>
      <c r="K31" s="69"/>
      <c r="L31" s="69"/>
    </row>
    <row r="32" spans="1:12" ht="14.25" customHeight="1">
      <c r="A32" s="70">
        <v>31215</v>
      </c>
      <c r="B32" s="74" t="s">
        <v>123</v>
      </c>
      <c r="C32" s="72">
        <v>14900</v>
      </c>
      <c r="D32" s="72">
        <v>14900</v>
      </c>
      <c r="E32" s="69"/>
      <c r="F32" s="69"/>
      <c r="G32" s="69"/>
      <c r="H32" s="69"/>
      <c r="I32" s="69"/>
      <c r="J32" s="69"/>
      <c r="K32" s="69"/>
      <c r="L32" s="69"/>
    </row>
    <row r="33" spans="1:14" ht="14.25" customHeight="1">
      <c r="A33" s="70">
        <v>31216</v>
      </c>
      <c r="B33" s="71" t="s">
        <v>124</v>
      </c>
      <c r="C33" s="72">
        <v>46250</v>
      </c>
      <c r="D33" s="72">
        <v>46250</v>
      </c>
      <c r="E33" s="69"/>
      <c r="F33" s="69"/>
      <c r="G33" s="69"/>
      <c r="H33" s="69"/>
      <c r="I33" s="69"/>
      <c r="J33" s="69"/>
      <c r="K33" s="69"/>
      <c r="L33" s="69"/>
      <c r="M33" s="22">
        <v>0</v>
      </c>
      <c r="N33" s="22">
        <v>0</v>
      </c>
    </row>
    <row r="34" spans="1:12" ht="14.25" customHeight="1">
      <c r="A34" s="65">
        <v>313</v>
      </c>
      <c r="B34" s="73" t="s">
        <v>125</v>
      </c>
      <c r="C34" s="66">
        <f>SUM(C35+C36+C39)</f>
        <v>1268588</v>
      </c>
      <c r="D34" s="66"/>
      <c r="E34" s="69"/>
      <c r="F34" s="69"/>
      <c r="G34" s="69"/>
      <c r="H34" s="69"/>
      <c r="I34" s="69"/>
      <c r="J34" s="69"/>
      <c r="K34" s="69"/>
      <c r="L34" s="69"/>
    </row>
    <row r="35" spans="1:12" ht="14.25" customHeight="1">
      <c r="A35" s="70">
        <v>31311</v>
      </c>
      <c r="B35" s="71" t="s">
        <v>126</v>
      </c>
      <c r="C35" s="72">
        <v>720800</v>
      </c>
      <c r="D35" s="72">
        <v>720800</v>
      </c>
      <c r="E35" s="69"/>
      <c r="F35" s="69"/>
      <c r="G35" s="69"/>
      <c r="H35" s="69"/>
      <c r="I35" s="69"/>
      <c r="J35" s="69"/>
      <c r="K35" s="69"/>
      <c r="L35" s="69"/>
    </row>
    <row r="36" spans="1:12" ht="14.25" customHeight="1">
      <c r="A36" s="75">
        <v>3132</v>
      </c>
      <c r="B36" s="71" t="s">
        <v>127</v>
      </c>
      <c r="C36" s="72">
        <v>486520</v>
      </c>
      <c r="D36" s="72"/>
      <c r="E36" s="69"/>
      <c r="F36" s="69"/>
      <c r="G36" s="69"/>
      <c r="H36" s="69"/>
      <c r="I36" s="69"/>
      <c r="J36" s="69"/>
      <c r="K36" s="69"/>
      <c r="L36" s="69"/>
    </row>
    <row r="37" spans="1:12" ht="14.25" customHeight="1">
      <c r="A37" s="70">
        <v>31321</v>
      </c>
      <c r="B37" s="71" t="s">
        <v>127</v>
      </c>
      <c r="C37" s="72">
        <v>468500</v>
      </c>
      <c r="D37" s="72">
        <v>468500</v>
      </c>
      <c r="E37" s="69"/>
      <c r="F37" s="69"/>
      <c r="G37" s="69"/>
      <c r="H37" s="69"/>
      <c r="I37" s="69"/>
      <c r="J37" s="69"/>
      <c r="K37" s="69"/>
      <c r="L37" s="69"/>
    </row>
    <row r="38" spans="1:12" ht="14.25" customHeight="1">
      <c r="A38" s="70">
        <v>31322</v>
      </c>
      <c r="B38" s="76" t="s">
        <v>128</v>
      </c>
      <c r="C38" s="72">
        <v>18020</v>
      </c>
      <c r="D38" s="72">
        <v>18020</v>
      </c>
      <c r="E38" s="69"/>
      <c r="F38" s="69"/>
      <c r="G38" s="69"/>
      <c r="H38" s="69"/>
      <c r="I38" s="69"/>
      <c r="J38" s="69"/>
      <c r="K38" s="69"/>
      <c r="L38" s="69"/>
    </row>
    <row r="39" spans="1:12" ht="14.25" customHeight="1">
      <c r="A39" s="75">
        <v>3133</v>
      </c>
      <c r="B39" s="76" t="s">
        <v>130</v>
      </c>
      <c r="C39" s="72">
        <v>61268</v>
      </c>
      <c r="D39" s="72"/>
      <c r="E39" s="69"/>
      <c r="F39" s="69"/>
      <c r="G39" s="69"/>
      <c r="H39" s="69"/>
      <c r="I39" s="69"/>
      <c r="J39" s="69"/>
      <c r="K39" s="69"/>
      <c r="L39" s="69"/>
    </row>
    <row r="40" spans="1:12" ht="14.25" customHeight="1">
      <c r="A40" s="70">
        <v>31331</v>
      </c>
      <c r="B40" s="76" t="s">
        <v>129</v>
      </c>
      <c r="C40" s="72">
        <v>57664</v>
      </c>
      <c r="D40" s="72">
        <v>57664</v>
      </c>
      <c r="E40" s="69"/>
      <c r="F40" s="69"/>
      <c r="G40" s="69"/>
      <c r="H40" s="69"/>
      <c r="I40" s="69"/>
      <c r="J40" s="69"/>
      <c r="K40" s="69"/>
      <c r="L40" s="69"/>
    </row>
    <row r="41" spans="1:12" ht="14.25" customHeight="1">
      <c r="A41" s="70">
        <v>31332</v>
      </c>
      <c r="B41" s="76" t="s">
        <v>130</v>
      </c>
      <c r="C41" s="72">
        <v>3604</v>
      </c>
      <c r="D41" s="72">
        <v>3604</v>
      </c>
      <c r="E41" s="69"/>
      <c r="F41" s="69"/>
      <c r="G41" s="69"/>
      <c r="H41" s="69"/>
      <c r="I41" s="69"/>
      <c r="J41" s="69"/>
      <c r="K41" s="69"/>
      <c r="L41" s="69"/>
    </row>
    <row r="42" spans="1:14" ht="14.25" customHeight="1">
      <c r="A42" s="65">
        <v>32</v>
      </c>
      <c r="B42" s="65" t="s">
        <v>108</v>
      </c>
      <c r="C42" s="77">
        <f>SUM(C43+C55+C76+C103+C105)</f>
        <v>899763</v>
      </c>
      <c r="D42" s="67"/>
      <c r="E42" s="78"/>
      <c r="F42" s="78"/>
      <c r="G42" s="78"/>
      <c r="H42" s="78"/>
      <c r="I42" s="78"/>
      <c r="J42" s="78"/>
      <c r="K42" s="67">
        <v>900183</v>
      </c>
      <c r="L42" s="67">
        <v>910352</v>
      </c>
      <c r="M42" s="22">
        <v>0</v>
      </c>
      <c r="N42" s="22">
        <v>0</v>
      </c>
    </row>
    <row r="43" spans="1:12" ht="14.25" customHeight="1">
      <c r="A43" s="65">
        <v>321</v>
      </c>
      <c r="B43" s="73" t="s">
        <v>107</v>
      </c>
      <c r="C43" s="66">
        <f>SUM(C44+C49+C51+C53)</f>
        <v>223850</v>
      </c>
      <c r="D43" s="79"/>
      <c r="E43" s="69"/>
      <c r="F43" s="69"/>
      <c r="G43" s="69"/>
      <c r="H43" s="69"/>
      <c r="I43" s="69"/>
      <c r="J43" s="69"/>
      <c r="K43" s="69"/>
      <c r="L43" s="69"/>
    </row>
    <row r="44" spans="1:12" ht="14.25" customHeight="1">
      <c r="A44" s="75">
        <v>3211</v>
      </c>
      <c r="B44" s="80" t="s">
        <v>102</v>
      </c>
      <c r="C44" s="72">
        <v>10150</v>
      </c>
      <c r="D44" s="79"/>
      <c r="E44" s="69"/>
      <c r="F44" s="69"/>
      <c r="G44" s="69"/>
      <c r="H44" s="69"/>
      <c r="I44" s="69"/>
      <c r="J44" s="69"/>
      <c r="K44" s="69"/>
      <c r="L44" s="69"/>
    </row>
    <row r="45" spans="1:12" ht="14.25" customHeight="1">
      <c r="A45" s="81">
        <v>32111</v>
      </c>
      <c r="B45" s="80" t="s">
        <v>103</v>
      </c>
      <c r="C45" s="72">
        <v>5000</v>
      </c>
      <c r="D45" s="79"/>
      <c r="E45" s="69">
        <v>1500</v>
      </c>
      <c r="F45" s="69">
        <v>3500</v>
      </c>
      <c r="G45" s="69"/>
      <c r="H45" s="69"/>
      <c r="I45" s="69"/>
      <c r="J45" s="69"/>
      <c r="K45" s="69"/>
      <c r="L45" s="69"/>
    </row>
    <row r="46" spans="1:12" ht="14.25" customHeight="1">
      <c r="A46" s="82">
        <v>32113</v>
      </c>
      <c r="B46" s="80" t="s">
        <v>104</v>
      </c>
      <c r="C46" s="72">
        <v>1500</v>
      </c>
      <c r="D46" s="79"/>
      <c r="E46" s="69">
        <v>1500</v>
      </c>
      <c r="F46" s="69"/>
      <c r="G46" s="69"/>
      <c r="H46" s="69"/>
      <c r="I46" s="69"/>
      <c r="J46" s="69"/>
      <c r="K46" s="69"/>
      <c r="L46" s="69"/>
    </row>
    <row r="47" spans="1:12" ht="14.25" customHeight="1">
      <c r="A47" s="82">
        <v>32115</v>
      </c>
      <c r="B47" s="80" t="s">
        <v>105</v>
      </c>
      <c r="C47" s="72">
        <v>3550</v>
      </c>
      <c r="D47" s="79"/>
      <c r="E47" s="69">
        <v>3550</v>
      </c>
      <c r="F47" s="69"/>
      <c r="G47" s="69"/>
      <c r="H47" s="69"/>
      <c r="I47" s="69"/>
      <c r="J47" s="69"/>
      <c r="K47" s="69"/>
      <c r="L47" s="69"/>
    </row>
    <row r="48" spans="1:12" ht="14.25" customHeight="1">
      <c r="A48" s="82">
        <v>32119</v>
      </c>
      <c r="B48" s="80" t="s">
        <v>106</v>
      </c>
      <c r="C48" s="72">
        <v>100</v>
      </c>
      <c r="D48" s="79"/>
      <c r="E48" s="69">
        <v>100</v>
      </c>
      <c r="F48" s="69"/>
      <c r="G48" s="69"/>
      <c r="H48" s="69"/>
      <c r="I48" s="69"/>
      <c r="J48" s="69"/>
      <c r="K48" s="69"/>
      <c r="L48" s="69"/>
    </row>
    <row r="49" spans="1:12" ht="14.25" customHeight="1">
      <c r="A49" s="83">
        <v>3212</v>
      </c>
      <c r="B49" s="80" t="s">
        <v>111</v>
      </c>
      <c r="C49" s="72">
        <v>210000</v>
      </c>
      <c r="D49" s="79"/>
      <c r="E49" s="79"/>
      <c r="F49" s="79"/>
      <c r="G49" s="79"/>
      <c r="H49" s="79"/>
      <c r="I49" s="79"/>
      <c r="J49" s="79"/>
      <c r="K49" s="79"/>
      <c r="L49" s="79"/>
    </row>
    <row r="50" spans="1:12" ht="14.25" customHeight="1">
      <c r="A50" s="82">
        <v>32121</v>
      </c>
      <c r="B50" s="80" t="s">
        <v>110</v>
      </c>
      <c r="C50" s="84">
        <v>210000</v>
      </c>
      <c r="D50" s="69">
        <v>210000</v>
      </c>
      <c r="E50" s="79"/>
      <c r="F50" s="79"/>
      <c r="G50" s="79"/>
      <c r="H50" s="79"/>
      <c r="I50" s="79"/>
      <c r="J50" s="79"/>
      <c r="K50" s="79"/>
      <c r="L50" s="79"/>
    </row>
    <row r="51" spans="1:12" ht="14.25" customHeight="1">
      <c r="A51" s="83">
        <v>3213</v>
      </c>
      <c r="B51" s="85" t="s">
        <v>92</v>
      </c>
      <c r="C51" s="86">
        <v>700</v>
      </c>
      <c r="D51" s="79"/>
      <c r="E51" s="79"/>
      <c r="F51" s="79"/>
      <c r="G51" s="79"/>
      <c r="H51" s="79"/>
      <c r="I51" s="79"/>
      <c r="J51" s="79"/>
      <c r="K51" s="79"/>
      <c r="L51" s="79"/>
    </row>
    <row r="52" spans="1:12" ht="14.25" customHeight="1">
      <c r="A52" s="82">
        <v>32131</v>
      </c>
      <c r="B52" s="80" t="s">
        <v>93</v>
      </c>
      <c r="C52" s="86">
        <v>700</v>
      </c>
      <c r="D52" s="86">
        <v>700</v>
      </c>
      <c r="E52" s="69"/>
      <c r="F52" s="69"/>
      <c r="G52" s="69"/>
      <c r="H52" s="69"/>
      <c r="I52" s="79"/>
      <c r="J52" s="79"/>
      <c r="K52" s="79"/>
      <c r="L52" s="79"/>
    </row>
    <row r="53" spans="1:12" ht="14.25" customHeight="1">
      <c r="A53" s="87">
        <v>3214</v>
      </c>
      <c r="B53" s="88" t="s">
        <v>94</v>
      </c>
      <c r="C53" s="86">
        <v>3000</v>
      </c>
      <c r="D53" s="79"/>
      <c r="E53" s="69"/>
      <c r="F53" s="69"/>
      <c r="G53" s="69"/>
      <c r="H53" s="69"/>
      <c r="I53" s="79"/>
      <c r="J53" s="79"/>
      <c r="K53" s="79"/>
      <c r="L53" s="79"/>
    </row>
    <row r="54" spans="1:12" ht="14.25" customHeight="1">
      <c r="A54" s="82">
        <v>32141</v>
      </c>
      <c r="B54" s="89" t="s">
        <v>95</v>
      </c>
      <c r="C54" s="86">
        <v>3000</v>
      </c>
      <c r="D54" s="79"/>
      <c r="E54" s="69">
        <v>3000</v>
      </c>
      <c r="F54" s="69"/>
      <c r="G54" s="69"/>
      <c r="H54" s="69"/>
      <c r="I54" s="79"/>
      <c r="J54" s="79"/>
      <c r="K54" s="79"/>
      <c r="L54" s="79"/>
    </row>
    <row r="55" spans="1:12" ht="14.25" customHeight="1">
      <c r="A55" s="65">
        <v>322</v>
      </c>
      <c r="B55" s="90" t="s">
        <v>113</v>
      </c>
      <c r="C55" s="77">
        <f>SUM(C56+C62+C64+C69+C72+C74)</f>
        <v>551400</v>
      </c>
      <c r="D55" s="79"/>
      <c r="E55" s="69"/>
      <c r="F55" s="69"/>
      <c r="G55" s="69"/>
      <c r="H55" s="69"/>
      <c r="I55" s="79"/>
      <c r="J55" s="79"/>
      <c r="K55" s="79"/>
      <c r="L55" s="79"/>
    </row>
    <row r="56" spans="1:12" ht="14.25" customHeight="1">
      <c r="A56" s="83">
        <v>3221</v>
      </c>
      <c r="B56" s="80" t="s">
        <v>47</v>
      </c>
      <c r="C56" s="69">
        <v>36600</v>
      </c>
      <c r="D56" s="79"/>
      <c r="E56" s="69"/>
      <c r="F56" s="69"/>
      <c r="G56" s="69"/>
      <c r="H56" s="69"/>
      <c r="I56" s="79"/>
      <c r="J56" s="79"/>
      <c r="K56" s="79"/>
      <c r="L56" s="79"/>
    </row>
    <row r="57" spans="1:12" ht="14.25" customHeight="1">
      <c r="A57" s="82">
        <v>32211</v>
      </c>
      <c r="B57" s="80" t="s">
        <v>48</v>
      </c>
      <c r="C57" s="86">
        <v>18100</v>
      </c>
      <c r="D57" s="86">
        <v>17100</v>
      </c>
      <c r="E57" s="69"/>
      <c r="F57" s="69"/>
      <c r="G57" s="69">
        <v>1000</v>
      </c>
      <c r="H57" s="69"/>
      <c r="I57" s="79"/>
      <c r="J57" s="79"/>
      <c r="K57" s="79"/>
      <c r="L57" s="79"/>
    </row>
    <row r="58" spans="1:12" ht="14.25" customHeight="1">
      <c r="A58" s="82">
        <v>32212</v>
      </c>
      <c r="B58" s="80" t="s">
        <v>49</v>
      </c>
      <c r="C58" s="86">
        <v>5000</v>
      </c>
      <c r="D58" s="86">
        <v>5000</v>
      </c>
      <c r="E58" s="69"/>
      <c r="F58" s="69"/>
      <c r="G58" s="69"/>
      <c r="H58" s="69"/>
      <c r="I58" s="79"/>
      <c r="J58" s="79"/>
      <c r="K58" s="79"/>
      <c r="L58" s="79"/>
    </row>
    <row r="59" spans="1:12" ht="14.25" customHeight="1">
      <c r="A59" s="82">
        <v>32214</v>
      </c>
      <c r="B59" s="80" t="s">
        <v>50</v>
      </c>
      <c r="C59" s="86">
        <v>12000</v>
      </c>
      <c r="D59" s="86">
        <v>12000</v>
      </c>
      <c r="E59" s="69"/>
      <c r="F59" s="69"/>
      <c r="G59" s="69"/>
      <c r="H59" s="69"/>
      <c r="I59" s="79"/>
      <c r="J59" s="79"/>
      <c r="K59" s="79"/>
      <c r="L59" s="79"/>
    </row>
    <row r="60" spans="1:12" ht="14.25" customHeight="1">
      <c r="A60" s="82">
        <v>32216</v>
      </c>
      <c r="B60" s="80" t="s">
        <v>51</v>
      </c>
      <c r="C60" s="86">
        <v>500</v>
      </c>
      <c r="D60" s="86">
        <v>500</v>
      </c>
      <c r="E60" s="69"/>
      <c r="F60" s="69"/>
      <c r="G60" s="69"/>
      <c r="H60" s="69"/>
      <c r="I60" s="79"/>
      <c r="J60" s="79"/>
      <c r="K60" s="79"/>
      <c r="L60" s="79"/>
    </row>
    <row r="61" spans="1:12" ht="14.25" customHeight="1">
      <c r="A61" s="82">
        <v>32219</v>
      </c>
      <c r="B61" s="80" t="s">
        <v>52</v>
      </c>
      <c r="C61" s="86">
        <v>1000</v>
      </c>
      <c r="D61" s="86">
        <v>500</v>
      </c>
      <c r="E61" s="69"/>
      <c r="F61" s="69"/>
      <c r="G61" s="69">
        <v>500</v>
      </c>
      <c r="H61" s="69"/>
      <c r="I61" s="79"/>
      <c r="J61" s="79"/>
      <c r="K61" s="79"/>
      <c r="L61" s="79"/>
    </row>
    <row r="62" spans="1:12" ht="14.25" customHeight="1">
      <c r="A62" s="83">
        <v>3222</v>
      </c>
      <c r="B62" s="91" t="s">
        <v>144</v>
      </c>
      <c r="C62" s="92">
        <v>242000</v>
      </c>
      <c r="D62" s="79"/>
      <c r="E62" s="69"/>
      <c r="F62" s="69"/>
      <c r="G62" s="69"/>
      <c r="H62" s="69"/>
      <c r="I62" s="79"/>
      <c r="J62" s="79"/>
      <c r="K62" s="79"/>
      <c r="L62" s="79"/>
    </row>
    <row r="63" spans="1:12" ht="14.25" customHeight="1">
      <c r="A63" s="82">
        <v>32224</v>
      </c>
      <c r="B63" s="80" t="s">
        <v>145</v>
      </c>
      <c r="C63" s="86">
        <v>242000</v>
      </c>
      <c r="D63" s="79"/>
      <c r="E63" s="69"/>
      <c r="F63" s="69">
        <v>230000</v>
      </c>
      <c r="G63" s="69">
        <v>12000</v>
      </c>
      <c r="H63" s="69"/>
      <c r="I63" s="79"/>
      <c r="J63" s="79"/>
      <c r="K63" s="79"/>
      <c r="L63" s="79"/>
    </row>
    <row r="64" spans="1:12" ht="14.25" customHeight="1">
      <c r="A64" s="75">
        <v>3223</v>
      </c>
      <c r="B64" s="80" t="s">
        <v>53</v>
      </c>
      <c r="C64" s="69">
        <v>258700</v>
      </c>
      <c r="D64" s="79"/>
      <c r="E64" s="69"/>
      <c r="F64" s="69"/>
      <c r="G64" s="69"/>
      <c r="H64" s="69"/>
      <c r="I64" s="79"/>
      <c r="J64" s="79"/>
      <c r="K64" s="79"/>
      <c r="L64" s="79"/>
    </row>
    <row r="65" spans="1:12" ht="14.25" customHeight="1">
      <c r="A65" s="82">
        <v>32231</v>
      </c>
      <c r="B65" s="80" t="s">
        <v>54</v>
      </c>
      <c r="C65" s="86">
        <v>62000</v>
      </c>
      <c r="D65" s="86">
        <v>62000</v>
      </c>
      <c r="E65" s="69"/>
      <c r="F65" s="69"/>
      <c r="G65" s="69"/>
      <c r="H65" s="69"/>
      <c r="I65" s="79"/>
      <c r="J65" s="79"/>
      <c r="K65" s="79"/>
      <c r="L65" s="79"/>
    </row>
    <row r="66" spans="1:12" ht="14.25" customHeight="1">
      <c r="A66" s="82">
        <v>32233</v>
      </c>
      <c r="B66" s="80" t="s">
        <v>55</v>
      </c>
      <c r="C66" s="86">
        <v>123000</v>
      </c>
      <c r="D66" s="86">
        <v>123000</v>
      </c>
      <c r="E66" s="69"/>
      <c r="F66" s="69"/>
      <c r="G66" s="69"/>
      <c r="H66" s="69"/>
      <c r="I66" s="79"/>
      <c r="J66" s="79"/>
      <c r="K66" s="79"/>
      <c r="L66" s="79"/>
    </row>
    <row r="67" spans="1:12" ht="14.25" customHeight="1">
      <c r="A67" s="82">
        <v>32234</v>
      </c>
      <c r="B67" s="80" t="s">
        <v>56</v>
      </c>
      <c r="C67" s="86">
        <v>1700</v>
      </c>
      <c r="D67" s="86">
        <v>1700</v>
      </c>
      <c r="E67" s="69"/>
      <c r="F67" s="69"/>
      <c r="G67" s="69"/>
      <c r="H67" s="69"/>
      <c r="I67" s="79"/>
      <c r="J67" s="79"/>
      <c r="K67" s="79"/>
      <c r="L67" s="79"/>
    </row>
    <row r="68" spans="1:12" ht="14.25" customHeight="1">
      <c r="A68" s="82">
        <v>32239</v>
      </c>
      <c r="B68" s="89" t="s">
        <v>57</v>
      </c>
      <c r="C68" s="86">
        <v>72000</v>
      </c>
      <c r="D68" s="86">
        <v>72000</v>
      </c>
      <c r="E68" s="69"/>
      <c r="F68" s="69"/>
      <c r="G68" s="69"/>
      <c r="H68" s="69"/>
      <c r="I68" s="79"/>
      <c r="J68" s="79"/>
      <c r="K68" s="79"/>
      <c r="L68" s="79"/>
    </row>
    <row r="69" spans="1:12" ht="14.25" customHeight="1">
      <c r="A69" s="83">
        <v>3224</v>
      </c>
      <c r="B69" s="85" t="s">
        <v>96</v>
      </c>
      <c r="C69" s="86">
        <v>10000</v>
      </c>
      <c r="D69" s="79"/>
      <c r="E69" s="69"/>
      <c r="F69" s="69"/>
      <c r="G69" s="69"/>
      <c r="H69" s="69"/>
      <c r="I69" s="79"/>
      <c r="J69" s="79"/>
      <c r="K69" s="79"/>
      <c r="L69" s="79"/>
    </row>
    <row r="70" spans="1:12" ht="14.25" customHeight="1">
      <c r="A70" s="82">
        <v>32241</v>
      </c>
      <c r="B70" s="80" t="s">
        <v>97</v>
      </c>
      <c r="C70" s="86">
        <v>3000</v>
      </c>
      <c r="D70" s="86">
        <v>3000</v>
      </c>
      <c r="E70" s="69"/>
      <c r="F70" s="69"/>
      <c r="G70" s="69"/>
      <c r="H70" s="69"/>
      <c r="I70" s="79"/>
      <c r="J70" s="79"/>
      <c r="K70" s="79"/>
      <c r="L70" s="79"/>
    </row>
    <row r="71" spans="1:12" ht="14.25" customHeight="1">
      <c r="A71" s="82">
        <v>32242</v>
      </c>
      <c r="B71" s="80" t="s">
        <v>98</v>
      </c>
      <c r="C71" s="86">
        <v>7000</v>
      </c>
      <c r="D71" s="86">
        <v>7000</v>
      </c>
      <c r="E71" s="69"/>
      <c r="F71" s="69"/>
      <c r="G71" s="69"/>
      <c r="H71" s="69"/>
      <c r="I71" s="79"/>
      <c r="J71" s="79"/>
      <c r="K71" s="79"/>
      <c r="L71" s="79"/>
    </row>
    <row r="72" spans="1:12" ht="14.25" customHeight="1">
      <c r="A72" s="83">
        <v>3225</v>
      </c>
      <c r="B72" s="85" t="s">
        <v>58</v>
      </c>
      <c r="C72" s="93">
        <v>2500</v>
      </c>
      <c r="D72" s="79"/>
      <c r="E72" s="69"/>
      <c r="F72" s="69"/>
      <c r="G72" s="69"/>
      <c r="H72" s="69"/>
      <c r="I72" s="79"/>
      <c r="J72" s="79"/>
      <c r="K72" s="79"/>
      <c r="L72" s="79"/>
    </row>
    <row r="73" spans="1:12" ht="14.25" customHeight="1">
      <c r="A73" s="82">
        <v>32251</v>
      </c>
      <c r="B73" s="80" t="s">
        <v>59</v>
      </c>
      <c r="C73" s="69">
        <v>2500</v>
      </c>
      <c r="D73" s="79"/>
      <c r="E73" s="69">
        <v>2000</v>
      </c>
      <c r="F73" s="69"/>
      <c r="G73" s="69">
        <v>500</v>
      </c>
      <c r="H73" s="69"/>
      <c r="I73" s="79"/>
      <c r="J73" s="79"/>
      <c r="K73" s="79"/>
      <c r="L73" s="79"/>
    </row>
    <row r="74" spans="1:12" ht="14.25" customHeight="1">
      <c r="A74" s="75">
        <v>3227</v>
      </c>
      <c r="B74" s="88" t="s">
        <v>60</v>
      </c>
      <c r="C74" s="69">
        <v>1600</v>
      </c>
      <c r="D74" s="79"/>
      <c r="E74" s="69"/>
      <c r="F74" s="69"/>
      <c r="G74" s="69"/>
      <c r="H74" s="69"/>
      <c r="I74" s="79"/>
      <c r="J74" s="79"/>
      <c r="K74" s="79"/>
      <c r="L74" s="79"/>
    </row>
    <row r="75" spans="1:12" ht="14.25" customHeight="1">
      <c r="A75" s="81">
        <v>32271</v>
      </c>
      <c r="B75" s="80" t="s">
        <v>60</v>
      </c>
      <c r="C75" s="69">
        <v>1600</v>
      </c>
      <c r="D75" s="69">
        <v>1600</v>
      </c>
      <c r="E75" s="69"/>
      <c r="F75" s="69"/>
      <c r="G75" s="69"/>
      <c r="H75" s="69"/>
      <c r="I75" s="79"/>
      <c r="J75" s="79"/>
      <c r="K75" s="79"/>
      <c r="L75" s="79"/>
    </row>
    <row r="76" spans="1:12" ht="14.25" customHeight="1">
      <c r="A76" s="65">
        <v>323</v>
      </c>
      <c r="B76" s="90" t="s">
        <v>109</v>
      </c>
      <c r="C76" s="77">
        <f>SUM(C77+C81+C84+C86+C92+C95+C98+C101)</f>
        <v>112630</v>
      </c>
      <c r="D76" s="79"/>
      <c r="E76" s="69"/>
      <c r="F76" s="69"/>
      <c r="G76" s="69"/>
      <c r="H76" s="69"/>
      <c r="I76" s="79"/>
      <c r="J76" s="79"/>
      <c r="K76" s="79"/>
      <c r="L76" s="79"/>
    </row>
    <row r="77" spans="1:12" ht="14.25" customHeight="1">
      <c r="A77" s="83">
        <v>3231</v>
      </c>
      <c r="B77" s="85" t="s">
        <v>61</v>
      </c>
      <c r="C77" s="94">
        <v>53607</v>
      </c>
      <c r="D77" s="79"/>
      <c r="E77" s="69"/>
      <c r="F77" s="69"/>
      <c r="G77" s="69"/>
      <c r="H77" s="69"/>
      <c r="I77" s="79"/>
      <c r="J77" s="79"/>
      <c r="K77" s="79"/>
      <c r="L77" s="79"/>
    </row>
    <row r="78" spans="1:12" ht="14.25" customHeight="1">
      <c r="A78" s="82">
        <v>32311</v>
      </c>
      <c r="B78" s="80" t="s">
        <v>62</v>
      </c>
      <c r="C78" s="86">
        <v>15000</v>
      </c>
      <c r="D78" s="86">
        <v>15000</v>
      </c>
      <c r="E78" s="69"/>
      <c r="F78" s="69"/>
      <c r="G78" s="69"/>
      <c r="H78" s="69"/>
      <c r="I78" s="79"/>
      <c r="J78" s="79"/>
      <c r="K78" s="79"/>
      <c r="L78" s="79"/>
    </row>
    <row r="79" spans="1:12" ht="14.25" customHeight="1">
      <c r="A79" s="82">
        <v>32313</v>
      </c>
      <c r="B79" s="80" t="s">
        <v>63</v>
      </c>
      <c r="C79" s="86">
        <v>2500</v>
      </c>
      <c r="D79" s="86">
        <v>2500</v>
      </c>
      <c r="E79" s="69"/>
      <c r="F79" s="69"/>
      <c r="G79" s="69"/>
      <c r="H79" s="69"/>
      <c r="I79" s="79"/>
      <c r="J79" s="79"/>
      <c r="K79" s="79"/>
      <c r="L79" s="79"/>
    </row>
    <row r="80" spans="1:12" ht="14.25" customHeight="1">
      <c r="A80" s="82">
        <v>32319</v>
      </c>
      <c r="B80" s="80" t="s">
        <v>146</v>
      </c>
      <c r="C80" s="86">
        <v>36107</v>
      </c>
      <c r="D80" s="86">
        <v>34607</v>
      </c>
      <c r="E80" s="69"/>
      <c r="F80" s="69">
        <v>1500</v>
      </c>
      <c r="G80" s="69"/>
      <c r="H80" s="69"/>
      <c r="I80" s="79"/>
      <c r="J80" s="79"/>
      <c r="K80" s="79"/>
      <c r="L80" s="79"/>
    </row>
    <row r="81" spans="1:12" ht="14.25" customHeight="1">
      <c r="A81" s="83">
        <v>3232</v>
      </c>
      <c r="B81" s="85" t="s">
        <v>99</v>
      </c>
      <c r="C81" s="94">
        <v>18000</v>
      </c>
      <c r="D81" s="79"/>
      <c r="E81" s="79"/>
      <c r="F81" s="79"/>
      <c r="G81" s="79"/>
      <c r="H81" s="79"/>
      <c r="I81" s="79"/>
      <c r="J81" s="79"/>
      <c r="K81" s="79"/>
      <c r="L81" s="79"/>
    </row>
    <row r="82" spans="1:12" ht="14.25" customHeight="1">
      <c r="A82" s="82">
        <v>32321</v>
      </c>
      <c r="B82" s="80" t="s">
        <v>100</v>
      </c>
      <c r="C82" s="86">
        <v>2000</v>
      </c>
      <c r="D82" s="86">
        <v>2000</v>
      </c>
      <c r="E82" s="79"/>
      <c r="F82" s="79"/>
      <c r="G82" s="79"/>
      <c r="H82" s="79"/>
      <c r="I82" s="79"/>
      <c r="J82" s="79"/>
      <c r="K82" s="79"/>
      <c r="L82" s="79"/>
    </row>
    <row r="83" spans="1:12" ht="14.25" customHeight="1">
      <c r="A83" s="82">
        <v>32322</v>
      </c>
      <c r="B83" s="80" t="s">
        <v>101</v>
      </c>
      <c r="C83" s="86">
        <v>16000</v>
      </c>
      <c r="D83" s="86">
        <v>16000</v>
      </c>
      <c r="E83" s="79"/>
      <c r="F83" s="79"/>
      <c r="G83" s="79"/>
      <c r="H83" s="79"/>
      <c r="I83" s="79"/>
      <c r="J83" s="79"/>
      <c r="K83" s="79"/>
      <c r="L83" s="79"/>
    </row>
    <row r="84" spans="1:12" ht="14.25" customHeight="1">
      <c r="A84" s="95">
        <v>3233</v>
      </c>
      <c r="B84" s="85" t="s">
        <v>64</v>
      </c>
      <c r="C84" s="94">
        <v>1000</v>
      </c>
      <c r="D84" s="79"/>
      <c r="E84" s="79"/>
      <c r="F84" s="79"/>
      <c r="G84" s="79"/>
      <c r="H84" s="79"/>
      <c r="I84" s="79"/>
      <c r="J84" s="79"/>
      <c r="K84" s="79"/>
      <c r="L84" s="79"/>
    </row>
    <row r="85" spans="1:12" ht="14.25" customHeight="1">
      <c r="A85" s="82">
        <v>32332</v>
      </c>
      <c r="B85" s="80" t="s">
        <v>65</v>
      </c>
      <c r="C85" s="86">
        <v>1000</v>
      </c>
      <c r="D85" s="86">
        <v>1000</v>
      </c>
      <c r="E85" s="79"/>
      <c r="F85" s="79"/>
      <c r="G85" s="79"/>
      <c r="H85" s="79"/>
      <c r="I85" s="79"/>
      <c r="J85" s="79"/>
      <c r="K85" s="79"/>
      <c r="L85" s="79"/>
    </row>
    <row r="86" spans="1:12" ht="14.25" customHeight="1">
      <c r="A86" s="95">
        <v>3234</v>
      </c>
      <c r="B86" s="85" t="s">
        <v>70</v>
      </c>
      <c r="C86" s="94">
        <v>24300</v>
      </c>
      <c r="D86" s="79"/>
      <c r="E86" s="79"/>
      <c r="F86" s="79"/>
      <c r="G86" s="79"/>
      <c r="H86" s="79"/>
      <c r="I86" s="79"/>
      <c r="J86" s="79"/>
      <c r="K86" s="79"/>
      <c r="L86" s="79"/>
    </row>
    <row r="87" spans="1:12" ht="14.25" customHeight="1">
      <c r="A87" s="82">
        <v>32341</v>
      </c>
      <c r="B87" s="80" t="s">
        <v>66</v>
      </c>
      <c r="C87" s="86">
        <v>7000</v>
      </c>
      <c r="D87" s="86">
        <v>7000</v>
      </c>
      <c r="E87" s="79"/>
      <c r="F87" s="79"/>
      <c r="G87" s="79"/>
      <c r="H87" s="79"/>
      <c r="I87" s="79"/>
      <c r="J87" s="79"/>
      <c r="K87" s="79"/>
      <c r="L87" s="79"/>
    </row>
    <row r="88" spans="1:12" ht="14.25" customHeight="1">
      <c r="A88" s="82">
        <v>32342</v>
      </c>
      <c r="B88" s="80" t="s">
        <v>67</v>
      </c>
      <c r="C88" s="86">
        <v>8000</v>
      </c>
      <c r="D88" s="86">
        <v>8000</v>
      </c>
      <c r="E88" s="79"/>
      <c r="F88" s="79"/>
      <c r="G88" s="79"/>
      <c r="H88" s="79"/>
      <c r="I88" s="79"/>
      <c r="J88" s="79"/>
      <c r="K88" s="79"/>
      <c r="L88" s="79"/>
    </row>
    <row r="89" spans="1:12" ht="14.25" customHeight="1">
      <c r="A89" s="82">
        <v>32343</v>
      </c>
      <c r="B89" s="80" t="s">
        <v>68</v>
      </c>
      <c r="C89" s="86">
        <v>1800</v>
      </c>
      <c r="D89" s="86">
        <v>1800</v>
      </c>
      <c r="E89" s="79"/>
      <c r="F89" s="79"/>
      <c r="G89" s="79"/>
      <c r="H89" s="79"/>
      <c r="I89" s="79"/>
      <c r="J89" s="79"/>
      <c r="K89" s="79"/>
      <c r="L89" s="79"/>
    </row>
    <row r="90" spans="1:12" ht="14.25" customHeight="1">
      <c r="A90" s="82">
        <v>32344</v>
      </c>
      <c r="B90" s="80" t="s">
        <v>69</v>
      </c>
      <c r="C90" s="86">
        <v>1000</v>
      </c>
      <c r="D90" s="86">
        <v>1000</v>
      </c>
      <c r="E90" s="79"/>
      <c r="F90" s="79"/>
      <c r="G90" s="79"/>
      <c r="H90" s="79"/>
      <c r="I90" s="79"/>
      <c r="J90" s="79"/>
      <c r="K90" s="79"/>
      <c r="L90" s="79"/>
    </row>
    <row r="91" spans="1:12" ht="14.25" customHeight="1">
      <c r="A91" s="82">
        <v>32349</v>
      </c>
      <c r="B91" s="80" t="s">
        <v>114</v>
      </c>
      <c r="C91" s="86">
        <v>6500</v>
      </c>
      <c r="D91" s="86">
        <v>6500</v>
      </c>
      <c r="E91" s="79"/>
      <c r="F91" s="79"/>
      <c r="G91" s="79"/>
      <c r="H91" s="79"/>
      <c r="I91" s="79"/>
      <c r="J91" s="79"/>
      <c r="K91" s="79"/>
      <c r="L91" s="79"/>
    </row>
    <row r="92" spans="1:12" ht="14.25" customHeight="1">
      <c r="A92" s="95">
        <v>3236</v>
      </c>
      <c r="B92" s="85" t="s">
        <v>71</v>
      </c>
      <c r="C92" s="94">
        <v>6773</v>
      </c>
      <c r="D92" s="79"/>
      <c r="E92" s="79"/>
      <c r="F92" s="79"/>
      <c r="G92" s="79"/>
      <c r="H92" s="79"/>
      <c r="I92" s="79"/>
      <c r="J92" s="79"/>
      <c r="K92" s="79"/>
      <c r="L92" s="79"/>
    </row>
    <row r="93" spans="1:12" ht="14.25" customHeight="1">
      <c r="A93" s="82">
        <v>32361</v>
      </c>
      <c r="B93" s="80" t="s">
        <v>72</v>
      </c>
      <c r="C93" s="86">
        <v>4973</v>
      </c>
      <c r="D93" s="86">
        <v>4973</v>
      </c>
      <c r="E93" s="79"/>
      <c r="F93" s="79"/>
      <c r="G93" s="79"/>
      <c r="H93" s="79"/>
      <c r="I93" s="79"/>
      <c r="J93" s="79"/>
      <c r="K93" s="79"/>
      <c r="L93" s="79"/>
    </row>
    <row r="94" spans="1:12" ht="14.25" customHeight="1">
      <c r="A94" s="82">
        <v>32363</v>
      </c>
      <c r="B94" s="80" t="s">
        <v>73</v>
      </c>
      <c r="C94" s="86">
        <v>1800</v>
      </c>
      <c r="D94" s="86">
        <v>1800</v>
      </c>
      <c r="E94" s="79"/>
      <c r="F94" s="79"/>
      <c r="G94" s="79"/>
      <c r="H94" s="79"/>
      <c r="I94" s="79"/>
      <c r="J94" s="79"/>
      <c r="K94" s="79"/>
      <c r="L94" s="79"/>
    </row>
    <row r="95" spans="1:12" ht="14.25" customHeight="1">
      <c r="A95" s="95">
        <v>3237</v>
      </c>
      <c r="B95" s="85" t="s">
        <v>74</v>
      </c>
      <c r="C95" s="94">
        <v>1000</v>
      </c>
      <c r="D95" s="79"/>
      <c r="E95" s="79"/>
      <c r="F95" s="79"/>
      <c r="G95" s="79"/>
      <c r="H95" s="79"/>
      <c r="I95" s="79"/>
      <c r="J95" s="79"/>
      <c r="K95" s="79"/>
      <c r="L95" s="79"/>
    </row>
    <row r="96" spans="1:12" ht="14.25" customHeight="1">
      <c r="A96" s="82">
        <v>32371</v>
      </c>
      <c r="B96" s="80" t="s">
        <v>75</v>
      </c>
      <c r="C96" s="86">
        <v>500</v>
      </c>
      <c r="D96" s="86">
        <v>500</v>
      </c>
      <c r="E96" s="79"/>
      <c r="F96" s="79"/>
      <c r="G96" s="79"/>
      <c r="H96" s="79"/>
      <c r="I96" s="79"/>
      <c r="J96" s="79"/>
      <c r="K96" s="79"/>
      <c r="L96" s="79"/>
    </row>
    <row r="97" spans="1:12" ht="14.25" customHeight="1">
      <c r="A97" s="82">
        <v>32379</v>
      </c>
      <c r="B97" s="80" t="s">
        <v>76</v>
      </c>
      <c r="C97" s="86">
        <v>500</v>
      </c>
      <c r="D97" s="86">
        <v>500</v>
      </c>
      <c r="E97" s="79"/>
      <c r="F97" s="79"/>
      <c r="G97" s="79"/>
      <c r="H97" s="79"/>
      <c r="I97" s="79"/>
      <c r="J97" s="79"/>
      <c r="K97" s="79"/>
      <c r="L97" s="79"/>
    </row>
    <row r="98" spans="1:12" ht="14.25" customHeight="1">
      <c r="A98" s="95">
        <v>3238</v>
      </c>
      <c r="B98" s="85" t="s">
        <v>77</v>
      </c>
      <c r="C98" s="94">
        <v>7800</v>
      </c>
      <c r="D98" s="79"/>
      <c r="E98" s="79"/>
      <c r="F98" s="79"/>
      <c r="G98" s="79"/>
      <c r="H98" s="79"/>
      <c r="I98" s="79"/>
      <c r="J98" s="79"/>
      <c r="K98" s="79"/>
      <c r="L98" s="79"/>
    </row>
    <row r="99" spans="1:12" ht="14.25" customHeight="1">
      <c r="A99" s="82">
        <v>32381</v>
      </c>
      <c r="B99" s="80" t="s">
        <v>78</v>
      </c>
      <c r="C99" s="86">
        <v>800</v>
      </c>
      <c r="D99" s="86">
        <v>800</v>
      </c>
      <c r="E99" s="69"/>
      <c r="F99" s="79"/>
      <c r="G99" s="79"/>
      <c r="H99" s="79"/>
      <c r="I99" s="79"/>
      <c r="J99" s="79"/>
      <c r="K99" s="79"/>
      <c r="L99" s="79"/>
    </row>
    <row r="100" spans="1:14" ht="14.25" customHeight="1">
      <c r="A100" s="82">
        <v>32389</v>
      </c>
      <c r="B100" s="80" t="s">
        <v>79</v>
      </c>
      <c r="C100" s="86">
        <v>7000</v>
      </c>
      <c r="D100" s="86">
        <v>7000</v>
      </c>
      <c r="E100" s="69"/>
      <c r="F100" s="69"/>
      <c r="G100" s="69"/>
      <c r="H100" s="69"/>
      <c r="I100" s="69"/>
      <c r="J100" s="69"/>
      <c r="K100" s="69"/>
      <c r="L100" s="69"/>
      <c r="M100" s="58">
        <f>SUM(M106:M136)</f>
        <v>0</v>
      </c>
      <c r="N100" s="58">
        <f>SUM(N106:N136)</f>
        <v>0</v>
      </c>
    </row>
    <row r="101" spans="1:14" ht="14.25" customHeight="1">
      <c r="A101" s="96">
        <v>3239</v>
      </c>
      <c r="B101" s="99" t="s">
        <v>80</v>
      </c>
      <c r="C101" s="100">
        <v>150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58"/>
      <c r="N101" s="58"/>
    </row>
    <row r="102" spans="1:14" ht="14.25" customHeight="1">
      <c r="A102" s="101">
        <v>32392</v>
      </c>
      <c r="B102" s="9" t="s">
        <v>81</v>
      </c>
      <c r="C102" s="72">
        <v>150</v>
      </c>
      <c r="D102" s="69"/>
      <c r="E102" s="69">
        <v>150</v>
      </c>
      <c r="F102" s="69"/>
      <c r="G102" s="69"/>
      <c r="H102" s="69"/>
      <c r="I102" s="69"/>
      <c r="J102" s="69"/>
      <c r="K102" s="69"/>
      <c r="L102" s="69"/>
      <c r="M102" s="58"/>
      <c r="N102" s="58"/>
    </row>
    <row r="103" spans="1:14" ht="14.25" customHeight="1">
      <c r="A103" s="102">
        <v>324</v>
      </c>
      <c r="B103" s="90" t="s">
        <v>131</v>
      </c>
      <c r="C103" s="66">
        <v>7555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58"/>
      <c r="N103" s="58"/>
    </row>
    <row r="104" spans="1:14" ht="14.25" customHeight="1">
      <c r="A104" s="101">
        <v>32412</v>
      </c>
      <c r="B104" s="9" t="s">
        <v>132</v>
      </c>
      <c r="C104" s="72">
        <v>7555</v>
      </c>
      <c r="D104" s="69"/>
      <c r="E104" s="69"/>
      <c r="F104" s="69">
        <v>6335</v>
      </c>
      <c r="G104" s="69"/>
      <c r="H104" s="69">
        <v>1220</v>
      </c>
      <c r="I104" s="69"/>
      <c r="J104" s="69"/>
      <c r="K104" s="69"/>
      <c r="L104" s="69"/>
      <c r="M104" s="58"/>
      <c r="N104" s="58"/>
    </row>
    <row r="105" spans="1:14" ht="14.25" customHeight="1">
      <c r="A105" s="102">
        <v>329</v>
      </c>
      <c r="B105" s="103" t="s">
        <v>115</v>
      </c>
      <c r="C105" s="77">
        <f>SUM(C106+C108+C110+C113)</f>
        <v>4328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58"/>
      <c r="N105" s="58"/>
    </row>
    <row r="106" spans="1:14" ht="14.25" customHeight="1">
      <c r="A106" s="95">
        <v>3293</v>
      </c>
      <c r="B106" s="85" t="s">
        <v>82</v>
      </c>
      <c r="C106" s="100">
        <v>2000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22">
        <v>0</v>
      </c>
      <c r="N106" s="22">
        <v>0</v>
      </c>
    </row>
    <row r="107" spans="1:12" ht="14.25" customHeight="1">
      <c r="A107" s="82">
        <v>32931</v>
      </c>
      <c r="B107" s="80" t="s">
        <v>82</v>
      </c>
      <c r="C107" s="72">
        <v>2000</v>
      </c>
      <c r="D107" s="69"/>
      <c r="E107" s="69">
        <v>1500</v>
      </c>
      <c r="F107" s="69"/>
      <c r="G107" s="69">
        <v>500</v>
      </c>
      <c r="H107" s="69"/>
      <c r="I107" s="69"/>
      <c r="J107" s="69"/>
      <c r="K107" s="69"/>
      <c r="L107" s="69"/>
    </row>
    <row r="108" spans="1:12" ht="14.25" customHeight="1">
      <c r="A108" s="95">
        <v>3294</v>
      </c>
      <c r="B108" s="85" t="s">
        <v>83</v>
      </c>
      <c r="C108" s="94">
        <v>400</v>
      </c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4.25" customHeight="1">
      <c r="A109" s="82">
        <v>32941</v>
      </c>
      <c r="B109" s="80" t="s">
        <v>84</v>
      </c>
      <c r="C109" s="86">
        <v>400</v>
      </c>
      <c r="D109" s="86">
        <v>200</v>
      </c>
      <c r="E109" s="69">
        <v>200</v>
      </c>
      <c r="F109" s="69"/>
      <c r="G109" s="69"/>
      <c r="H109" s="69"/>
      <c r="I109" s="69"/>
      <c r="J109" s="69"/>
      <c r="K109" s="69"/>
      <c r="L109" s="69"/>
    </row>
    <row r="110" spans="1:12" ht="14.25" customHeight="1">
      <c r="A110" s="104">
        <v>3295</v>
      </c>
      <c r="B110" s="88" t="s">
        <v>87</v>
      </c>
      <c r="C110" s="100">
        <v>1000</v>
      </c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4.25" customHeight="1">
      <c r="A111" s="82">
        <v>32951</v>
      </c>
      <c r="B111" s="80" t="s">
        <v>85</v>
      </c>
      <c r="C111" s="86">
        <v>100</v>
      </c>
      <c r="D111" s="86">
        <v>100</v>
      </c>
      <c r="E111" s="69"/>
      <c r="F111" s="69"/>
      <c r="G111" s="69"/>
      <c r="H111" s="69"/>
      <c r="I111" s="69"/>
      <c r="J111" s="69"/>
      <c r="K111" s="69"/>
      <c r="L111" s="69"/>
    </row>
    <row r="112" spans="1:12" ht="14.25" customHeight="1">
      <c r="A112" s="82">
        <v>32953</v>
      </c>
      <c r="B112" s="80" t="s">
        <v>86</v>
      </c>
      <c r="C112" s="86">
        <v>900</v>
      </c>
      <c r="D112" s="86">
        <v>900</v>
      </c>
      <c r="E112" s="69"/>
      <c r="F112" s="69"/>
      <c r="G112" s="69"/>
      <c r="H112" s="69"/>
      <c r="I112" s="69"/>
      <c r="J112" s="69"/>
      <c r="K112" s="69"/>
      <c r="L112" s="69"/>
    </row>
    <row r="113" spans="1:12" ht="14.25" customHeight="1">
      <c r="A113" s="95">
        <v>3299</v>
      </c>
      <c r="B113" s="85" t="s">
        <v>88</v>
      </c>
      <c r="C113" s="100">
        <v>928</v>
      </c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4.25" customHeight="1">
      <c r="A114" s="105">
        <v>32991</v>
      </c>
      <c r="B114" s="106" t="s">
        <v>89</v>
      </c>
      <c r="C114" s="86">
        <v>428</v>
      </c>
      <c r="D114" s="86">
        <v>228</v>
      </c>
      <c r="E114" s="69"/>
      <c r="F114" s="69"/>
      <c r="G114" s="69">
        <v>200</v>
      </c>
      <c r="H114" s="69"/>
      <c r="I114" s="69"/>
      <c r="J114" s="69"/>
      <c r="K114" s="69"/>
      <c r="L114" s="69"/>
    </row>
    <row r="115" spans="1:12" ht="14.25" customHeight="1">
      <c r="A115" s="82">
        <v>32999</v>
      </c>
      <c r="B115" s="80" t="s">
        <v>88</v>
      </c>
      <c r="C115" s="86">
        <v>500</v>
      </c>
      <c r="D115" s="86">
        <v>200</v>
      </c>
      <c r="E115" s="69"/>
      <c r="F115" s="69"/>
      <c r="G115" s="69">
        <v>300</v>
      </c>
      <c r="H115" s="69"/>
      <c r="I115" s="69"/>
      <c r="J115" s="69"/>
      <c r="K115" s="69"/>
      <c r="L115" s="69"/>
    </row>
    <row r="116" spans="1:12" ht="14.25" customHeight="1">
      <c r="A116" s="65">
        <v>34</v>
      </c>
      <c r="B116" s="65" t="s">
        <v>112</v>
      </c>
      <c r="C116" s="77">
        <f>SUM(C117)</f>
        <v>4600</v>
      </c>
      <c r="D116" s="78"/>
      <c r="E116" s="78"/>
      <c r="F116" s="78"/>
      <c r="G116" s="78"/>
      <c r="H116" s="78"/>
      <c r="I116" s="78"/>
      <c r="J116" s="78"/>
      <c r="K116" s="67">
        <v>4513</v>
      </c>
      <c r="L116" s="67">
        <v>4594</v>
      </c>
    </row>
    <row r="117" spans="1:12" ht="14.25" customHeight="1">
      <c r="A117" s="65">
        <v>343</v>
      </c>
      <c r="B117" s="90" t="s">
        <v>90</v>
      </c>
      <c r="C117" s="107">
        <v>4600</v>
      </c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4.25" customHeight="1">
      <c r="A118" s="82">
        <v>34311</v>
      </c>
      <c r="B118" s="80" t="s">
        <v>91</v>
      </c>
      <c r="C118" s="86">
        <v>4600</v>
      </c>
      <c r="D118" s="86">
        <v>4600</v>
      </c>
      <c r="E118" s="69"/>
      <c r="F118" s="69"/>
      <c r="G118" s="69"/>
      <c r="H118" s="69"/>
      <c r="I118" s="69"/>
      <c r="J118" s="69"/>
      <c r="K118" s="69"/>
      <c r="L118" s="69"/>
    </row>
    <row r="119" spans="1:12" ht="14.25" customHeight="1">
      <c r="A119" s="95"/>
      <c r="B119" s="74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4" ht="14.25" customHeight="1">
      <c r="A120" s="70"/>
      <c r="B120" s="74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22">
        <v>0</v>
      </c>
      <c r="N120" s="22">
        <v>0</v>
      </c>
    </row>
    <row r="121" spans="1:14" ht="14.25" customHeight="1">
      <c r="A121" s="65">
        <v>42</v>
      </c>
      <c r="B121" s="108" t="s">
        <v>136</v>
      </c>
      <c r="C121" s="67">
        <f>C122+C129</f>
        <v>10000</v>
      </c>
      <c r="D121" s="67"/>
      <c r="E121" s="67"/>
      <c r="F121" s="67"/>
      <c r="G121" s="67"/>
      <c r="H121" s="67"/>
      <c r="I121" s="67"/>
      <c r="J121" s="67"/>
      <c r="K121" s="67">
        <v>10160</v>
      </c>
      <c r="L121" s="67">
        <v>11125</v>
      </c>
      <c r="M121" s="22">
        <v>0</v>
      </c>
      <c r="N121" s="22">
        <v>0</v>
      </c>
    </row>
    <row r="122" spans="1:12" ht="14.25" customHeight="1">
      <c r="A122" s="65">
        <v>422</v>
      </c>
      <c r="B122" s="68" t="s">
        <v>137</v>
      </c>
      <c r="C122" s="67">
        <f>SUM(C123+C127)</f>
        <v>7000</v>
      </c>
      <c r="D122" s="79"/>
      <c r="E122" s="79"/>
      <c r="F122" s="79"/>
      <c r="G122" s="79"/>
      <c r="H122" s="79"/>
      <c r="I122" s="79"/>
      <c r="J122" s="79"/>
      <c r="K122" s="79"/>
      <c r="L122" s="79"/>
    </row>
    <row r="123" spans="1:12" ht="14.25" customHeight="1">
      <c r="A123" s="75">
        <v>4221</v>
      </c>
      <c r="B123" s="74" t="s">
        <v>138</v>
      </c>
      <c r="C123" s="69">
        <v>6000</v>
      </c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1:12" ht="14.25" customHeight="1">
      <c r="A124" s="70">
        <v>42211</v>
      </c>
      <c r="B124" s="74" t="s">
        <v>139</v>
      </c>
      <c r="C124" s="69">
        <v>1500</v>
      </c>
      <c r="D124" s="69"/>
      <c r="E124" s="69">
        <v>1500</v>
      </c>
      <c r="F124" s="69"/>
      <c r="G124" s="69"/>
      <c r="H124" s="69"/>
      <c r="I124" s="69"/>
      <c r="J124" s="69"/>
      <c r="K124" s="69"/>
      <c r="L124" s="69"/>
    </row>
    <row r="125" spans="1:12" ht="14.25" customHeight="1">
      <c r="A125" s="70">
        <v>42212</v>
      </c>
      <c r="B125" s="74" t="s">
        <v>140</v>
      </c>
      <c r="C125" s="69">
        <v>3000</v>
      </c>
      <c r="D125" s="69"/>
      <c r="E125" s="69">
        <v>3000</v>
      </c>
      <c r="F125" s="69"/>
      <c r="G125" s="69"/>
      <c r="H125" s="69"/>
      <c r="I125" s="69"/>
      <c r="J125" s="69"/>
      <c r="K125" s="69"/>
      <c r="L125" s="69"/>
    </row>
    <row r="126" spans="1:12" ht="14.25" customHeight="1">
      <c r="A126" s="70">
        <v>42219</v>
      </c>
      <c r="B126" s="74" t="s">
        <v>141</v>
      </c>
      <c r="C126" s="69">
        <v>1500</v>
      </c>
      <c r="D126" s="69"/>
      <c r="E126" s="69">
        <v>1500</v>
      </c>
      <c r="F126" s="69"/>
      <c r="G126" s="69"/>
      <c r="H126" s="69"/>
      <c r="I126" s="69"/>
      <c r="J126" s="69"/>
      <c r="K126" s="69"/>
      <c r="L126" s="69"/>
    </row>
    <row r="127" spans="1:12" ht="14.25" customHeight="1">
      <c r="A127" s="75">
        <v>4226</v>
      </c>
      <c r="B127" s="109" t="s">
        <v>142</v>
      </c>
      <c r="C127" s="79">
        <v>1000</v>
      </c>
      <c r="D127" s="79"/>
      <c r="E127" s="79"/>
      <c r="F127" s="79"/>
      <c r="G127" s="79"/>
      <c r="H127" s="79"/>
      <c r="I127" s="79"/>
      <c r="J127" s="79"/>
      <c r="K127" s="79"/>
      <c r="L127" s="79"/>
    </row>
    <row r="128" spans="1:12" ht="14.25" customHeight="1">
      <c r="A128" s="70">
        <v>42261</v>
      </c>
      <c r="B128" s="74" t="s">
        <v>143</v>
      </c>
      <c r="C128" s="69">
        <v>1000</v>
      </c>
      <c r="D128" s="69"/>
      <c r="E128" s="69">
        <v>1000</v>
      </c>
      <c r="F128" s="69"/>
      <c r="G128" s="69"/>
      <c r="H128" s="69"/>
      <c r="I128" s="69"/>
      <c r="J128" s="69"/>
      <c r="K128" s="69"/>
      <c r="L128" s="69"/>
    </row>
    <row r="129" spans="1:12" ht="14.25" customHeight="1">
      <c r="A129" s="65">
        <v>424</v>
      </c>
      <c r="B129" s="68" t="s">
        <v>134</v>
      </c>
      <c r="C129" s="67">
        <v>3000</v>
      </c>
      <c r="D129" s="79"/>
      <c r="E129" s="79"/>
      <c r="F129" s="79"/>
      <c r="G129" s="79"/>
      <c r="H129" s="79"/>
      <c r="I129" s="79"/>
      <c r="J129" s="79"/>
      <c r="K129" s="79"/>
      <c r="L129" s="79"/>
    </row>
    <row r="130" spans="1:12" ht="14.25" customHeight="1">
      <c r="A130" s="75">
        <v>4241</v>
      </c>
      <c r="B130" s="74" t="s">
        <v>135</v>
      </c>
      <c r="C130" s="79">
        <v>3000</v>
      </c>
      <c r="D130" s="79"/>
      <c r="E130" s="79"/>
      <c r="F130" s="79"/>
      <c r="G130" s="79"/>
      <c r="H130" s="79"/>
      <c r="I130" s="79"/>
      <c r="J130" s="79"/>
      <c r="K130" s="79"/>
      <c r="L130" s="79"/>
    </row>
    <row r="131" spans="1:14" ht="14.25" customHeight="1">
      <c r="A131" s="70">
        <v>42411</v>
      </c>
      <c r="B131" s="71" t="s">
        <v>135</v>
      </c>
      <c r="C131" s="69">
        <v>3000</v>
      </c>
      <c r="D131" s="69">
        <v>3000</v>
      </c>
      <c r="E131" s="69"/>
      <c r="F131" s="69"/>
      <c r="G131" s="69"/>
      <c r="H131" s="69"/>
      <c r="I131" s="69"/>
      <c r="J131" s="69"/>
      <c r="K131" s="69"/>
      <c r="L131" s="69"/>
      <c r="M131" s="22">
        <v>0</v>
      </c>
      <c r="N131" s="22">
        <v>0</v>
      </c>
    </row>
    <row r="132" spans="1:14" ht="14.25" customHeight="1">
      <c r="A132" s="70"/>
      <c r="B132" s="74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22">
        <v>0</v>
      </c>
      <c r="N132" s="22">
        <v>0</v>
      </c>
    </row>
    <row r="133" spans="1:12" ht="14.25" customHeight="1">
      <c r="A133" s="75"/>
      <c r="B133" s="74"/>
      <c r="C133" s="79"/>
      <c r="D133" s="79"/>
      <c r="E133" s="79"/>
      <c r="F133" s="79"/>
      <c r="G133" s="79"/>
      <c r="H133" s="79"/>
      <c r="I133" s="79"/>
      <c r="J133" s="79"/>
      <c r="K133" s="79"/>
      <c r="L133" s="79"/>
    </row>
    <row r="134" spans="1:12" ht="14.25" customHeight="1">
      <c r="A134" s="70"/>
      <c r="B134" s="74"/>
      <c r="C134" s="69"/>
      <c r="D134" s="69"/>
      <c r="E134" s="69"/>
      <c r="F134" s="69"/>
      <c r="G134" s="69"/>
      <c r="H134" s="69"/>
      <c r="I134" s="69"/>
      <c r="J134" s="69"/>
      <c r="K134" s="69"/>
      <c r="L134" s="69"/>
    </row>
    <row r="135" spans="1:14" ht="14.25" customHeight="1">
      <c r="A135" s="70"/>
      <c r="B135" s="110" t="s">
        <v>18</v>
      </c>
      <c r="C135" s="79">
        <f>C24+C42+C116</f>
        <v>5883401</v>
      </c>
      <c r="D135" s="79">
        <f>SUM(D24:D118)</f>
        <v>5612346</v>
      </c>
      <c r="E135" s="79">
        <f>SUM(E24:E118)</f>
        <v>13500</v>
      </c>
      <c r="F135" s="79">
        <f>SUM(F24:F118)</f>
        <v>241335</v>
      </c>
      <c r="G135" s="79">
        <f aca="true" t="shared" si="1" ref="G135:L135">SUM(G24:G118)</f>
        <v>15000</v>
      </c>
      <c r="H135" s="79">
        <f t="shared" si="1"/>
        <v>1220</v>
      </c>
      <c r="I135" s="79">
        <f t="shared" si="1"/>
        <v>0</v>
      </c>
      <c r="J135" s="79">
        <f t="shared" si="1"/>
        <v>0</v>
      </c>
      <c r="K135" s="79">
        <f t="shared" si="1"/>
        <v>5893692</v>
      </c>
      <c r="L135" s="79">
        <f t="shared" si="1"/>
        <v>6158381</v>
      </c>
      <c r="M135" s="22">
        <v>0</v>
      </c>
      <c r="N135" s="22">
        <v>0</v>
      </c>
    </row>
    <row r="136" spans="1:14" ht="14.25" customHeight="1">
      <c r="A136" s="111"/>
      <c r="B136" s="112" t="s">
        <v>19</v>
      </c>
      <c r="C136" s="79">
        <f>C135+C121</f>
        <v>5893401</v>
      </c>
      <c r="D136" s="79">
        <f>D135+D131</f>
        <v>5615346</v>
      </c>
      <c r="E136" s="79">
        <f>SUM(E24:E131)</f>
        <v>20500</v>
      </c>
      <c r="F136" s="79">
        <f aca="true" t="shared" si="2" ref="F136:L136">F135+F121</f>
        <v>241335</v>
      </c>
      <c r="G136" s="79">
        <f t="shared" si="2"/>
        <v>15000</v>
      </c>
      <c r="H136" s="79">
        <f t="shared" si="2"/>
        <v>1220</v>
      </c>
      <c r="I136" s="79">
        <f t="shared" si="2"/>
        <v>0</v>
      </c>
      <c r="J136" s="79">
        <f t="shared" si="2"/>
        <v>0</v>
      </c>
      <c r="K136" s="79">
        <f t="shared" si="2"/>
        <v>5903852</v>
      </c>
      <c r="L136" s="79">
        <f t="shared" si="2"/>
        <v>6169506</v>
      </c>
      <c r="M136" s="22">
        <v>0</v>
      </c>
      <c r="N136" s="22">
        <v>0</v>
      </c>
    </row>
    <row r="138" ht="14.25">
      <c r="J138" s="22" t="s">
        <v>163</v>
      </c>
    </row>
    <row r="139" ht="14.25">
      <c r="J139" s="22" t="s">
        <v>161</v>
      </c>
    </row>
  </sheetData>
  <sheetProtection/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9"/>
  <sheetViews>
    <sheetView zoomScale="75" zoomScaleNormal="75" zoomScalePageLayoutView="0" workbookViewId="0" topLeftCell="A32">
      <selection activeCell="A53" sqref="A53:B54"/>
    </sheetView>
  </sheetViews>
  <sheetFormatPr defaultColWidth="9.140625" defaultRowHeight="12.75"/>
  <cols>
    <col min="1" max="1" width="12.00390625" style="59" customWidth="1"/>
    <col min="2" max="2" width="43.57421875" style="60" customWidth="1"/>
    <col min="3" max="3" width="15.7109375" style="22" customWidth="1"/>
    <col min="4" max="4" width="15.00390625" style="27" customWidth="1"/>
    <col min="5" max="5" width="16.140625" style="22" customWidth="1"/>
    <col min="6" max="6" width="15.28125" style="22" customWidth="1"/>
    <col min="7" max="7" width="12.00390625" style="22" customWidth="1"/>
    <col min="8" max="8" width="14.8515625" style="22" customWidth="1"/>
    <col min="9" max="12" width="16.7109375" style="22" customWidth="1"/>
    <col min="13" max="13" width="16.7109375" style="22" hidden="1" customWidth="1"/>
    <col min="14" max="14" width="16.421875" style="22" hidden="1" customWidth="1"/>
    <col min="15" max="15" width="10.421875" style="22" customWidth="1"/>
    <col min="16" max="16384" width="9.140625" style="22" customWidth="1"/>
  </cols>
  <sheetData>
    <row r="1" spans="1:15" ht="24.75" customHeight="1">
      <c r="A1" s="240" t="s">
        <v>22</v>
      </c>
      <c r="B1" s="241"/>
      <c r="C1" s="241"/>
      <c r="D1" s="241"/>
      <c r="E1" s="241"/>
      <c r="F1" s="241"/>
      <c r="G1" s="241"/>
      <c r="H1" s="241"/>
      <c r="I1" s="241"/>
      <c r="J1" s="241"/>
      <c r="K1" s="21" t="s">
        <v>23</v>
      </c>
      <c r="M1" s="20"/>
      <c r="N1" s="20"/>
      <c r="O1" s="20"/>
    </row>
    <row r="2" spans="1:15" ht="20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4" ht="18" customHeight="1">
      <c r="A3" s="23" t="s">
        <v>46</v>
      </c>
      <c r="B3" s="24"/>
      <c r="C3" s="24"/>
      <c r="D3" s="25"/>
    </row>
    <row r="4" spans="1:2" ht="15" customHeight="1">
      <c r="A4" s="26" t="s">
        <v>8</v>
      </c>
      <c r="B4" s="22"/>
    </row>
    <row r="5" spans="1:2" ht="16.5" customHeight="1">
      <c r="A5" s="19"/>
      <c r="B5" s="22"/>
    </row>
    <row r="6" spans="1:6" ht="38.25" customHeight="1" thickBot="1">
      <c r="A6" s="28" t="s">
        <v>9</v>
      </c>
      <c r="B6" s="29"/>
      <c r="C6" s="30"/>
      <c r="D6" s="31" t="s">
        <v>42</v>
      </c>
      <c r="E6" s="31" t="s">
        <v>34</v>
      </c>
      <c r="F6" s="31" t="s">
        <v>43</v>
      </c>
    </row>
    <row r="7" spans="1:6" ht="8.25" customHeight="1" thickTop="1">
      <c r="A7" s="32"/>
      <c r="B7" s="33"/>
      <c r="C7" s="34"/>
      <c r="D7" s="35"/>
      <c r="E7" s="36"/>
      <c r="F7" s="36"/>
    </row>
    <row r="8" spans="1:6" ht="15">
      <c r="A8" s="239" t="s">
        <v>4</v>
      </c>
      <c r="B8" s="239"/>
      <c r="C8" s="239"/>
      <c r="D8" s="37">
        <v>5615346</v>
      </c>
      <c r="E8" s="37">
        <v>5617681</v>
      </c>
      <c r="F8" s="37">
        <v>5872120</v>
      </c>
    </row>
    <row r="9" spans="1:6" ht="32.25" customHeight="1">
      <c r="A9" s="238" t="s">
        <v>27</v>
      </c>
      <c r="B9" s="238"/>
      <c r="C9" s="238"/>
      <c r="D9" s="37">
        <v>20500</v>
      </c>
      <c r="E9" s="37">
        <v>20500</v>
      </c>
      <c r="F9" s="37">
        <v>20500</v>
      </c>
    </row>
    <row r="10" spans="1:6" ht="15">
      <c r="A10" s="239" t="s">
        <v>6</v>
      </c>
      <c r="B10" s="239"/>
      <c r="C10" s="239"/>
      <c r="D10" s="37">
        <v>241335</v>
      </c>
      <c r="E10" s="37">
        <v>250671</v>
      </c>
      <c r="F10" s="37">
        <v>261886</v>
      </c>
    </row>
    <row r="11" spans="1:6" ht="15">
      <c r="A11" s="239" t="s">
        <v>7</v>
      </c>
      <c r="B11" s="239"/>
      <c r="C11" s="239"/>
      <c r="D11" s="37">
        <v>15000</v>
      </c>
      <c r="E11" s="37">
        <v>15000</v>
      </c>
      <c r="F11" s="37">
        <v>15000</v>
      </c>
    </row>
    <row r="12" spans="1:6" ht="15">
      <c r="A12" s="239" t="s">
        <v>10</v>
      </c>
      <c r="B12" s="239"/>
      <c r="C12" s="239"/>
      <c r="D12" s="37">
        <v>1220</v>
      </c>
      <c r="E12" s="37"/>
      <c r="F12" s="37"/>
    </row>
    <row r="13" spans="1:6" ht="31.5" customHeight="1">
      <c r="A13" s="238" t="s">
        <v>25</v>
      </c>
      <c r="B13" s="238"/>
      <c r="C13" s="238"/>
      <c r="D13" s="37"/>
      <c r="E13" s="37"/>
      <c r="F13" s="37"/>
    </row>
    <row r="14" spans="1:6" ht="15">
      <c r="A14" s="239" t="s">
        <v>26</v>
      </c>
      <c r="B14" s="239"/>
      <c r="C14" s="239"/>
      <c r="D14" s="37"/>
      <c r="E14" s="37"/>
      <c r="F14" s="37"/>
    </row>
    <row r="15" spans="1:6" ht="6.75" customHeight="1">
      <c r="A15" s="38"/>
      <c r="B15" s="39"/>
      <c r="C15" s="40"/>
      <c r="D15" s="40"/>
      <c r="E15" s="40"/>
      <c r="F15" s="40"/>
    </row>
    <row r="16" spans="1:6" ht="15.75" thickBot="1">
      <c r="A16" s="41" t="s">
        <v>11</v>
      </c>
      <c r="B16" s="42"/>
      <c r="C16" s="43"/>
      <c r="D16" s="43">
        <f>SUM(D8:D15)</f>
        <v>5893401</v>
      </c>
      <c r="E16" s="42">
        <f>SUM(E8:E15)</f>
        <v>5903852</v>
      </c>
      <c r="F16" s="43">
        <f>SUM(F8:F15)</f>
        <v>6169506</v>
      </c>
    </row>
    <row r="17" spans="1:5" ht="15.75" thickTop="1">
      <c r="A17" s="62" t="s">
        <v>12</v>
      </c>
      <c r="B17" s="44"/>
      <c r="D17" s="45"/>
      <c r="E17" s="44" t="s">
        <v>156</v>
      </c>
    </row>
    <row r="18" spans="1:10" ht="15">
      <c r="A18" s="63" t="s">
        <v>13</v>
      </c>
      <c r="B18" s="47"/>
      <c r="C18" s="47"/>
      <c r="D18" s="47"/>
      <c r="E18" s="128" t="s">
        <v>157</v>
      </c>
      <c r="F18" s="47"/>
      <c r="G18" s="47"/>
      <c r="H18" s="47"/>
      <c r="I18" s="47"/>
      <c r="J18" s="47"/>
    </row>
    <row r="19" spans="1:5" ht="15">
      <c r="A19" s="64" t="s">
        <v>14</v>
      </c>
      <c r="B19" s="19"/>
      <c r="D19" s="46"/>
      <c r="E19" s="48"/>
    </row>
    <row r="20" spans="1:12" ht="15">
      <c r="A20" s="49"/>
      <c r="B20" s="49"/>
      <c r="C20" s="49"/>
      <c r="D20" s="50"/>
      <c r="E20" s="49"/>
      <c r="F20" s="49"/>
      <c r="G20" s="49"/>
      <c r="H20" s="49"/>
      <c r="I20" s="49"/>
      <c r="J20" s="49"/>
      <c r="K20" s="49"/>
      <c r="L20" s="51" t="s">
        <v>1</v>
      </c>
    </row>
    <row r="21" spans="1:12" ht="8.25" customHeight="1">
      <c r="A21" s="52"/>
      <c r="B21" s="52"/>
      <c r="C21" s="52"/>
      <c r="D21" s="53"/>
      <c r="E21" s="53"/>
      <c r="F21" s="53"/>
      <c r="G21" s="53"/>
      <c r="H21" s="53"/>
      <c r="I21" s="53"/>
      <c r="J21" s="53"/>
      <c r="K21" s="53"/>
      <c r="L21" s="53"/>
    </row>
    <row r="22" spans="1:14" ht="9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L22" s="54"/>
      <c r="M22" s="52"/>
      <c r="N22" s="52"/>
    </row>
    <row r="23" spans="1:14" s="27" customFormat="1" ht="90">
      <c r="A23" s="55" t="s">
        <v>33</v>
      </c>
      <c r="B23" s="55" t="s">
        <v>15</v>
      </c>
      <c r="C23" s="56" t="s">
        <v>44</v>
      </c>
      <c r="D23" s="56" t="s">
        <v>4</v>
      </c>
      <c r="E23" s="56" t="s">
        <v>5</v>
      </c>
      <c r="F23" s="56" t="s">
        <v>6</v>
      </c>
      <c r="G23" s="56" t="s">
        <v>7</v>
      </c>
      <c r="H23" s="56" t="s">
        <v>10</v>
      </c>
      <c r="I23" s="56" t="s">
        <v>35</v>
      </c>
      <c r="J23" s="56" t="s">
        <v>26</v>
      </c>
      <c r="K23" s="61" t="s">
        <v>36</v>
      </c>
      <c r="L23" s="61" t="s">
        <v>45</v>
      </c>
      <c r="M23" s="57" t="s">
        <v>16</v>
      </c>
      <c r="N23" s="57" t="s">
        <v>17</v>
      </c>
    </row>
    <row r="24" spans="1:14" ht="14.25" customHeight="1">
      <c r="A24" s="65">
        <v>31</v>
      </c>
      <c r="B24" s="65" t="s">
        <v>118</v>
      </c>
      <c r="C24" s="66">
        <f>C25+C28+C34</f>
        <v>4979038</v>
      </c>
      <c r="D24" s="66"/>
      <c r="E24" s="67">
        <f aca="true" t="shared" si="0" ref="E24:J24">SUM(E25:E33)</f>
        <v>0</v>
      </c>
      <c r="F24" s="67">
        <f t="shared" si="0"/>
        <v>0</v>
      </c>
      <c r="G24" s="67">
        <f t="shared" si="0"/>
        <v>0</v>
      </c>
      <c r="H24" s="67">
        <f t="shared" si="0"/>
        <v>0</v>
      </c>
      <c r="I24" s="67">
        <f t="shared" si="0"/>
        <v>0</v>
      </c>
      <c r="J24" s="67">
        <f t="shared" si="0"/>
        <v>0</v>
      </c>
      <c r="K24" s="67">
        <v>4988996</v>
      </c>
      <c r="L24" s="67">
        <v>5243435</v>
      </c>
      <c r="M24" s="58">
        <f>SUM(M25:M42)</f>
        <v>0</v>
      </c>
      <c r="N24" s="58">
        <f>SUM(N25:N42)</f>
        <v>0</v>
      </c>
    </row>
    <row r="25" spans="1:14" ht="14.25" customHeight="1">
      <c r="A25" s="65">
        <v>311</v>
      </c>
      <c r="B25" s="68" t="s">
        <v>117</v>
      </c>
      <c r="C25" s="66">
        <v>3604000</v>
      </c>
      <c r="D25" s="66"/>
      <c r="E25" s="69"/>
      <c r="F25" s="69"/>
      <c r="G25" s="69"/>
      <c r="H25" s="69"/>
      <c r="I25" s="69"/>
      <c r="J25" s="69"/>
      <c r="K25" s="69"/>
      <c r="L25" s="69"/>
      <c r="M25" s="22">
        <v>0</v>
      </c>
      <c r="N25" s="22">
        <v>0</v>
      </c>
    </row>
    <row r="26" spans="1:14" ht="14.25" customHeight="1">
      <c r="A26" s="70">
        <v>3111</v>
      </c>
      <c r="B26" s="71" t="s">
        <v>116</v>
      </c>
      <c r="C26" s="72">
        <v>3604000</v>
      </c>
      <c r="D26" s="72"/>
      <c r="E26" s="69"/>
      <c r="F26" s="69"/>
      <c r="G26" s="69"/>
      <c r="H26" s="69"/>
      <c r="I26" s="69"/>
      <c r="J26" s="69"/>
      <c r="K26" s="69"/>
      <c r="L26" s="69"/>
      <c r="M26" s="22">
        <v>0</v>
      </c>
      <c r="N26" s="22">
        <v>0</v>
      </c>
    </row>
    <row r="27" spans="1:12" ht="14.25" customHeight="1">
      <c r="A27" s="70">
        <v>31111</v>
      </c>
      <c r="B27" s="71" t="s">
        <v>133</v>
      </c>
      <c r="C27" s="72">
        <v>3604000</v>
      </c>
      <c r="D27" s="72">
        <v>3604000</v>
      </c>
      <c r="E27" s="69"/>
      <c r="F27" s="69"/>
      <c r="G27" s="69"/>
      <c r="H27" s="69"/>
      <c r="I27" s="69"/>
      <c r="J27" s="69"/>
      <c r="K27" s="69"/>
      <c r="L27" s="69"/>
    </row>
    <row r="28" spans="1:12" ht="14.25" customHeight="1">
      <c r="A28" s="65">
        <v>312</v>
      </c>
      <c r="B28" s="73" t="s">
        <v>119</v>
      </c>
      <c r="C28" s="66">
        <v>106450</v>
      </c>
      <c r="D28" s="66"/>
      <c r="E28" s="69"/>
      <c r="F28" s="69"/>
      <c r="G28" s="69"/>
      <c r="H28" s="69"/>
      <c r="I28" s="69"/>
      <c r="J28" s="69"/>
      <c r="K28" s="69"/>
      <c r="L28" s="69"/>
    </row>
    <row r="29" spans="1:12" ht="14.25" customHeight="1">
      <c r="A29" s="70">
        <v>31212</v>
      </c>
      <c r="B29" s="71" t="s">
        <v>120</v>
      </c>
      <c r="C29" s="72">
        <v>10500</v>
      </c>
      <c r="D29" s="72">
        <v>10500</v>
      </c>
      <c r="E29" s="69"/>
      <c r="F29" s="69"/>
      <c r="G29" s="69"/>
      <c r="H29" s="69"/>
      <c r="I29" s="69"/>
      <c r="J29" s="69"/>
      <c r="K29" s="69"/>
      <c r="L29" s="69"/>
    </row>
    <row r="30" spans="1:14" ht="14.25" customHeight="1">
      <c r="A30" s="70">
        <v>31213</v>
      </c>
      <c r="B30" s="74" t="s">
        <v>121</v>
      </c>
      <c r="C30" s="72">
        <v>23000</v>
      </c>
      <c r="D30" s="72">
        <v>23000</v>
      </c>
      <c r="E30" s="69"/>
      <c r="F30" s="69"/>
      <c r="G30" s="69"/>
      <c r="H30" s="69"/>
      <c r="I30" s="69"/>
      <c r="J30" s="69"/>
      <c r="K30" s="69"/>
      <c r="L30" s="69"/>
      <c r="M30" s="22">
        <v>0</v>
      </c>
      <c r="N30" s="22">
        <v>0</v>
      </c>
    </row>
    <row r="31" spans="1:12" ht="14.25" customHeight="1">
      <c r="A31" s="70">
        <v>31214</v>
      </c>
      <c r="B31" s="74" t="s">
        <v>122</v>
      </c>
      <c r="C31" s="72">
        <v>11800</v>
      </c>
      <c r="D31" s="72">
        <v>11800</v>
      </c>
      <c r="E31" s="69"/>
      <c r="F31" s="69"/>
      <c r="G31" s="69"/>
      <c r="H31" s="69"/>
      <c r="I31" s="69"/>
      <c r="J31" s="69"/>
      <c r="K31" s="69"/>
      <c r="L31" s="69"/>
    </row>
    <row r="32" spans="1:12" ht="14.25" customHeight="1">
      <c r="A32" s="70">
        <v>31215</v>
      </c>
      <c r="B32" s="74" t="s">
        <v>123</v>
      </c>
      <c r="C32" s="72">
        <v>14900</v>
      </c>
      <c r="D32" s="72">
        <v>14900</v>
      </c>
      <c r="E32" s="69"/>
      <c r="F32" s="69"/>
      <c r="G32" s="69"/>
      <c r="H32" s="69"/>
      <c r="I32" s="69"/>
      <c r="J32" s="69"/>
      <c r="K32" s="69"/>
      <c r="L32" s="69"/>
    </row>
    <row r="33" spans="1:14" ht="14.25" customHeight="1">
      <c r="A33" s="70">
        <v>31216</v>
      </c>
      <c r="B33" s="71" t="s">
        <v>124</v>
      </c>
      <c r="C33" s="72">
        <v>46250</v>
      </c>
      <c r="D33" s="72">
        <v>46250</v>
      </c>
      <c r="E33" s="69"/>
      <c r="F33" s="69"/>
      <c r="G33" s="69"/>
      <c r="H33" s="69"/>
      <c r="I33" s="69"/>
      <c r="J33" s="69"/>
      <c r="K33" s="69"/>
      <c r="L33" s="69"/>
      <c r="M33" s="22">
        <v>0</v>
      </c>
      <c r="N33" s="22">
        <v>0</v>
      </c>
    </row>
    <row r="34" spans="1:12" ht="14.25" customHeight="1">
      <c r="A34" s="65">
        <v>313</v>
      </c>
      <c r="B34" s="73" t="s">
        <v>125</v>
      </c>
      <c r="C34" s="66">
        <f>SUM(C35+C36+C39)</f>
        <v>1268588</v>
      </c>
      <c r="D34" s="66"/>
      <c r="E34" s="69"/>
      <c r="F34" s="69"/>
      <c r="G34" s="69"/>
      <c r="H34" s="69"/>
      <c r="I34" s="69"/>
      <c r="J34" s="69"/>
      <c r="K34" s="69"/>
      <c r="L34" s="69"/>
    </row>
    <row r="35" spans="1:12" ht="14.25" customHeight="1">
      <c r="A35" s="70">
        <v>31311</v>
      </c>
      <c r="B35" s="71" t="s">
        <v>126</v>
      </c>
      <c r="C35" s="72">
        <v>720800</v>
      </c>
      <c r="D35" s="72">
        <v>720800</v>
      </c>
      <c r="E35" s="69"/>
      <c r="F35" s="69"/>
      <c r="G35" s="69"/>
      <c r="H35" s="69"/>
      <c r="I35" s="69"/>
      <c r="J35" s="69"/>
      <c r="K35" s="69"/>
      <c r="L35" s="69"/>
    </row>
    <row r="36" spans="1:12" ht="14.25" customHeight="1">
      <c r="A36" s="75">
        <v>3132</v>
      </c>
      <c r="B36" s="71" t="s">
        <v>127</v>
      </c>
      <c r="C36" s="72">
        <v>486520</v>
      </c>
      <c r="D36" s="72"/>
      <c r="E36" s="69"/>
      <c r="F36" s="69"/>
      <c r="G36" s="69"/>
      <c r="H36" s="69"/>
      <c r="I36" s="69"/>
      <c r="J36" s="69"/>
      <c r="K36" s="69"/>
      <c r="L36" s="69"/>
    </row>
    <row r="37" spans="1:12" ht="14.25" customHeight="1">
      <c r="A37" s="70">
        <v>31321</v>
      </c>
      <c r="B37" s="71" t="s">
        <v>127</v>
      </c>
      <c r="C37" s="72">
        <v>468500</v>
      </c>
      <c r="D37" s="72">
        <v>468500</v>
      </c>
      <c r="E37" s="69"/>
      <c r="F37" s="69"/>
      <c r="G37" s="69"/>
      <c r="H37" s="69"/>
      <c r="I37" s="69"/>
      <c r="J37" s="69"/>
      <c r="K37" s="69"/>
      <c r="L37" s="69"/>
    </row>
    <row r="38" spans="1:12" ht="14.25" customHeight="1">
      <c r="A38" s="70">
        <v>31322</v>
      </c>
      <c r="B38" s="76" t="s">
        <v>128</v>
      </c>
      <c r="C38" s="72">
        <v>18020</v>
      </c>
      <c r="D38" s="72">
        <v>18020</v>
      </c>
      <c r="E38" s="69"/>
      <c r="F38" s="69"/>
      <c r="G38" s="69"/>
      <c r="H38" s="69"/>
      <c r="I38" s="69"/>
      <c r="J38" s="69"/>
      <c r="K38" s="69"/>
      <c r="L38" s="69"/>
    </row>
    <row r="39" spans="1:12" ht="14.25" customHeight="1">
      <c r="A39" s="75">
        <v>3133</v>
      </c>
      <c r="B39" s="76" t="s">
        <v>130</v>
      </c>
      <c r="C39" s="72">
        <v>61268</v>
      </c>
      <c r="D39" s="72"/>
      <c r="E39" s="69"/>
      <c r="F39" s="69"/>
      <c r="G39" s="69"/>
      <c r="H39" s="69"/>
      <c r="I39" s="69"/>
      <c r="J39" s="69"/>
      <c r="K39" s="69"/>
      <c r="L39" s="69"/>
    </row>
    <row r="40" spans="1:12" ht="14.25" customHeight="1">
      <c r="A40" s="70">
        <v>31331</v>
      </c>
      <c r="B40" s="76" t="s">
        <v>129</v>
      </c>
      <c r="C40" s="72">
        <v>57664</v>
      </c>
      <c r="D40" s="72">
        <v>57664</v>
      </c>
      <c r="E40" s="69"/>
      <c r="F40" s="69"/>
      <c r="G40" s="69"/>
      <c r="H40" s="69"/>
      <c r="I40" s="69"/>
      <c r="J40" s="69"/>
      <c r="K40" s="69"/>
      <c r="L40" s="69"/>
    </row>
    <row r="41" spans="1:12" ht="14.25" customHeight="1">
      <c r="A41" s="70">
        <v>31332</v>
      </c>
      <c r="B41" s="76" t="s">
        <v>130</v>
      </c>
      <c r="C41" s="72">
        <v>3604</v>
      </c>
      <c r="D41" s="72">
        <v>3604</v>
      </c>
      <c r="E41" s="69"/>
      <c r="F41" s="69"/>
      <c r="G41" s="69"/>
      <c r="H41" s="69"/>
      <c r="I41" s="69"/>
      <c r="J41" s="69"/>
      <c r="K41" s="69"/>
      <c r="L41" s="69"/>
    </row>
    <row r="42" spans="1:14" ht="14.25" customHeight="1">
      <c r="A42" s="65">
        <v>32</v>
      </c>
      <c r="B42" s="65" t="s">
        <v>108</v>
      </c>
      <c r="C42" s="77">
        <f>SUM(C43+C55+C76+C103+C105)</f>
        <v>899763</v>
      </c>
      <c r="D42" s="67"/>
      <c r="E42" s="78"/>
      <c r="F42" s="78"/>
      <c r="G42" s="78"/>
      <c r="H42" s="78"/>
      <c r="I42" s="78"/>
      <c r="J42" s="78"/>
      <c r="K42" s="67">
        <v>900183</v>
      </c>
      <c r="L42" s="67">
        <v>910352</v>
      </c>
      <c r="M42" s="22">
        <v>0</v>
      </c>
      <c r="N42" s="22">
        <v>0</v>
      </c>
    </row>
    <row r="43" spans="1:12" ht="14.25" customHeight="1">
      <c r="A43" s="65">
        <v>321</v>
      </c>
      <c r="B43" s="73" t="s">
        <v>107</v>
      </c>
      <c r="C43" s="66">
        <f>SUM(C44+C49+C51+C53)</f>
        <v>223850</v>
      </c>
      <c r="D43" s="79"/>
      <c r="E43" s="69"/>
      <c r="F43" s="69"/>
      <c r="G43" s="69"/>
      <c r="H43" s="69"/>
      <c r="I43" s="69"/>
      <c r="J43" s="69"/>
      <c r="K43" s="69"/>
      <c r="L43" s="69"/>
    </row>
    <row r="44" spans="1:12" ht="14.25" customHeight="1">
      <c r="A44" s="75">
        <v>3211</v>
      </c>
      <c r="B44" s="80" t="s">
        <v>102</v>
      </c>
      <c r="C44" s="72">
        <v>10150</v>
      </c>
      <c r="D44" s="79"/>
      <c r="E44" s="69"/>
      <c r="F44" s="69"/>
      <c r="G44" s="69"/>
      <c r="H44" s="69"/>
      <c r="I44" s="69"/>
      <c r="J44" s="69"/>
      <c r="K44" s="69"/>
      <c r="L44" s="69"/>
    </row>
    <row r="45" spans="1:12" ht="14.25" customHeight="1">
      <c r="A45" s="81">
        <v>32111</v>
      </c>
      <c r="B45" s="80" t="s">
        <v>103</v>
      </c>
      <c r="C45" s="72">
        <v>5000</v>
      </c>
      <c r="D45" s="79"/>
      <c r="E45" s="69">
        <v>1500</v>
      </c>
      <c r="F45" s="69">
        <v>3500</v>
      </c>
      <c r="G45" s="69"/>
      <c r="H45" s="69"/>
      <c r="I45" s="69"/>
      <c r="J45" s="69"/>
      <c r="K45" s="69"/>
      <c r="L45" s="69"/>
    </row>
    <row r="46" spans="1:12" ht="14.25" customHeight="1">
      <c r="A46" s="82">
        <v>32113</v>
      </c>
      <c r="B46" s="80" t="s">
        <v>104</v>
      </c>
      <c r="C46" s="72">
        <v>1500</v>
      </c>
      <c r="D46" s="79"/>
      <c r="E46" s="69">
        <v>1500</v>
      </c>
      <c r="F46" s="69"/>
      <c r="G46" s="69"/>
      <c r="H46" s="69"/>
      <c r="I46" s="69"/>
      <c r="J46" s="69"/>
      <c r="K46" s="69"/>
      <c r="L46" s="69"/>
    </row>
    <row r="47" spans="1:12" ht="14.25" customHeight="1">
      <c r="A47" s="82">
        <v>32115</v>
      </c>
      <c r="B47" s="80" t="s">
        <v>105</v>
      </c>
      <c r="C47" s="72">
        <v>3550</v>
      </c>
      <c r="D47" s="79"/>
      <c r="E47" s="69">
        <v>3550</v>
      </c>
      <c r="F47" s="69"/>
      <c r="G47" s="69"/>
      <c r="H47" s="69"/>
      <c r="I47" s="69"/>
      <c r="J47" s="69"/>
      <c r="K47" s="69"/>
      <c r="L47" s="69"/>
    </row>
    <row r="48" spans="1:12" ht="14.25" customHeight="1">
      <c r="A48" s="82">
        <v>32119</v>
      </c>
      <c r="B48" s="80" t="s">
        <v>106</v>
      </c>
      <c r="C48" s="72">
        <v>100</v>
      </c>
      <c r="D48" s="79"/>
      <c r="E48" s="69">
        <v>100</v>
      </c>
      <c r="F48" s="69"/>
      <c r="G48" s="69"/>
      <c r="H48" s="69"/>
      <c r="I48" s="69"/>
      <c r="J48" s="69"/>
      <c r="K48" s="69"/>
      <c r="L48" s="69"/>
    </row>
    <row r="49" spans="1:12" ht="14.25" customHeight="1">
      <c r="A49" s="83">
        <v>3212</v>
      </c>
      <c r="B49" s="80" t="s">
        <v>111</v>
      </c>
      <c r="C49" s="72">
        <v>210000</v>
      </c>
      <c r="D49" s="79"/>
      <c r="E49" s="79"/>
      <c r="F49" s="79"/>
      <c r="G49" s="79"/>
      <c r="H49" s="79"/>
      <c r="I49" s="79"/>
      <c r="J49" s="79"/>
      <c r="K49" s="79"/>
      <c r="L49" s="79"/>
    </row>
    <row r="50" spans="1:12" ht="14.25" customHeight="1">
      <c r="A50" s="82">
        <v>32121</v>
      </c>
      <c r="B50" s="80" t="s">
        <v>110</v>
      </c>
      <c r="C50" s="84">
        <v>210000</v>
      </c>
      <c r="D50" s="69">
        <v>210000</v>
      </c>
      <c r="E50" s="79"/>
      <c r="F50" s="79"/>
      <c r="G50" s="79"/>
      <c r="H50" s="79"/>
      <c r="I50" s="79"/>
      <c r="J50" s="79"/>
      <c r="K50" s="79"/>
      <c r="L50" s="79"/>
    </row>
    <row r="51" spans="1:12" ht="14.25" customHeight="1">
      <c r="A51" s="83">
        <v>3213</v>
      </c>
      <c r="B51" s="85" t="s">
        <v>92</v>
      </c>
      <c r="C51" s="86">
        <v>700</v>
      </c>
      <c r="D51" s="79"/>
      <c r="E51" s="79"/>
      <c r="F51" s="79"/>
      <c r="G51" s="79"/>
      <c r="H51" s="79"/>
      <c r="I51" s="79"/>
      <c r="J51" s="79"/>
      <c r="K51" s="79"/>
      <c r="L51" s="79"/>
    </row>
    <row r="52" spans="1:12" ht="14.25" customHeight="1">
      <c r="A52" s="82">
        <v>32131</v>
      </c>
      <c r="B52" s="80" t="s">
        <v>93</v>
      </c>
      <c r="C52" s="86">
        <v>700</v>
      </c>
      <c r="D52" s="86">
        <v>700</v>
      </c>
      <c r="E52" s="69"/>
      <c r="F52" s="69"/>
      <c r="G52" s="69"/>
      <c r="H52" s="69"/>
      <c r="I52" s="79"/>
      <c r="J52" s="79"/>
      <c r="K52" s="79"/>
      <c r="L52" s="79"/>
    </row>
    <row r="53" spans="1:12" ht="14.25" customHeight="1">
      <c r="A53" s="87">
        <v>3214</v>
      </c>
      <c r="B53" s="88" t="s">
        <v>94</v>
      </c>
      <c r="C53" s="86">
        <v>3000</v>
      </c>
      <c r="D53" s="79"/>
      <c r="E53" s="69"/>
      <c r="F53" s="69"/>
      <c r="G53" s="69"/>
      <c r="H53" s="69"/>
      <c r="I53" s="79"/>
      <c r="J53" s="79"/>
      <c r="K53" s="79"/>
      <c r="L53" s="79"/>
    </row>
    <row r="54" spans="1:12" ht="14.25" customHeight="1">
      <c r="A54" s="82">
        <v>32141</v>
      </c>
      <c r="B54" s="89" t="s">
        <v>95</v>
      </c>
      <c r="C54" s="86">
        <v>3000</v>
      </c>
      <c r="D54" s="79"/>
      <c r="E54" s="69">
        <v>3000</v>
      </c>
      <c r="F54" s="69"/>
      <c r="G54" s="69"/>
      <c r="H54" s="69"/>
      <c r="I54" s="79"/>
      <c r="J54" s="79"/>
      <c r="K54" s="79"/>
      <c r="L54" s="79"/>
    </row>
    <row r="55" spans="1:12" ht="14.25" customHeight="1">
      <c r="A55" s="65">
        <v>322</v>
      </c>
      <c r="B55" s="90" t="s">
        <v>113</v>
      </c>
      <c r="C55" s="77">
        <f>SUM(C56+C62+C64+C69+C72+C74)</f>
        <v>551400</v>
      </c>
      <c r="D55" s="79"/>
      <c r="E55" s="69"/>
      <c r="F55" s="69"/>
      <c r="G55" s="69"/>
      <c r="H55" s="69"/>
      <c r="I55" s="79"/>
      <c r="J55" s="79"/>
      <c r="K55" s="79"/>
      <c r="L55" s="79"/>
    </row>
    <row r="56" spans="1:12" ht="14.25" customHeight="1">
      <c r="A56" s="83">
        <v>3221</v>
      </c>
      <c r="B56" s="80" t="s">
        <v>47</v>
      </c>
      <c r="C56" s="69">
        <v>36600</v>
      </c>
      <c r="D56" s="79"/>
      <c r="E56" s="69"/>
      <c r="F56" s="69"/>
      <c r="G56" s="69"/>
      <c r="H56" s="69"/>
      <c r="I56" s="79"/>
      <c r="J56" s="79"/>
      <c r="K56" s="79"/>
      <c r="L56" s="79"/>
    </row>
    <row r="57" spans="1:12" ht="14.25" customHeight="1">
      <c r="A57" s="82">
        <v>32211</v>
      </c>
      <c r="B57" s="80" t="s">
        <v>48</v>
      </c>
      <c r="C57" s="86">
        <v>18100</v>
      </c>
      <c r="D57" s="86">
        <v>17100</v>
      </c>
      <c r="E57" s="69"/>
      <c r="F57" s="69"/>
      <c r="G57" s="69">
        <v>1000</v>
      </c>
      <c r="H57" s="69"/>
      <c r="I57" s="79"/>
      <c r="J57" s="79"/>
      <c r="K57" s="79"/>
      <c r="L57" s="79"/>
    </row>
    <row r="58" spans="1:12" ht="14.25" customHeight="1">
      <c r="A58" s="82">
        <v>32212</v>
      </c>
      <c r="B58" s="80" t="s">
        <v>49</v>
      </c>
      <c r="C58" s="86">
        <v>5000</v>
      </c>
      <c r="D58" s="86">
        <v>5000</v>
      </c>
      <c r="E58" s="69"/>
      <c r="F58" s="69"/>
      <c r="G58" s="69"/>
      <c r="H58" s="69"/>
      <c r="I58" s="79"/>
      <c r="J58" s="79"/>
      <c r="K58" s="79"/>
      <c r="L58" s="79"/>
    </row>
    <row r="59" spans="1:12" ht="14.25" customHeight="1">
      <c r="A59" s="82">
        <v>32214</v>
      </c>
      <c r="B59" s="80" t="s">
        <v>50</v>
      </c>
      <c r="C59" s="86">
        <v>12000</v>
      </c>
      <c r="D59" s="86">
        <v>12000</v>
      </c>
      <c r="E59" s="69"/>
      <c r="F59" s="69"/>
      <c r="G59" s="69"/>
      <c r="H59" s="69"/>
      <c r="I59" s="79"/>
      <c r="J59" s="79"/>
      <c r="K59" s="79"/>
      <c r="L59" s="79"/>
    </row>
    <row r="60" spans="1:12" ht="14.25" customHeight="1">
      <c r="A60" s="82">
        <v>32216</v>
      </c>
      <c r="B60" s="80" t="s">
        <v>51</v>
      </c>
      <c r="C60" s="86">
        <v>500</v>
      </c>
      <c r="D60" s="86">
        <v>500</v>
      </c>
      <c r="E60" s="69"/>
      <c r="F60" s="69"/>
      <c r="G60" s="69"/>
      <c r="H60" s="69"/>
      <c r="I60" s="79"/>
      <c r="J60" s="79"/>
      <c r="K60" s="79"/>
      <c r="L60" s="79"/>
    </row>
    <row r="61" spans="1:12" ht="14.25" customHeight="1">
      <c r="A61" s="82">
        <v>32219</v>
      </c>
      <c r="B61" s="80" t="s">
        <v>52</v>
      </c>
      <c r="C61" s="86">
        <v>1000</v>
      </c>
      <c r="D61" s="86">
        <v>500</v>
      </c>
      <c r="E61" s="69"/>
      <c r="F61" s="69"/>
      <c r="G61" s="69">
        <v>500</v>
      </c>
      <c r="H61" s="69"/>
      <c r="I61" s="79"/>
      <c r="J61" s="79"/>
      <c r="K61" s="79"/>
      <c r="L61" s="79"/>
    </row>
    <row r="62" spans="1:12" ht="14.25" customHeight="1">
      <c r="A62" s="83">
        <v>3222</v>
      </c>
      <c r="B62" s="91" t="s">
        <v>144</v>
      </c>
      <c r="C62" s="92">
        <v>242000</v>
      </c>
      <c r="D62" s="79"/>
      <c r="E62" s="69"/>
      <c r="F62" s="69"/>
      <c r="G62" s="69"/>
      <c r="H62" s="69"/>
      <c r="I62" s="79"/>
      <c r="J62" s="79"/>
      <c r="K62" s="79"/>
      <c r="L62" s="79"/>
    </row>
    <row r="63" spans="1:12" ht="14.25" customHeight="1">
      <c r="A63" s="82">
        <v>32224</v>
      </c>
      <c r="B63" s="80" t="s">
        <v>145</v>
      </c>
      <c r="C63" s="86">
        <v>242000</v>
      </c>
      <c r="D63" s="79"/>
      <c r="E63" s="69"/>
      <c r="F63" s="69">
        <v>230000</v>
      </c>
      <c r="G63" s="69">
        <v>12000</v>
      </c>
      <c r="H63" s="69"/>
      <c r="I63" s="79"/>
      <c r="J63" s="79"/>
      <c r="K63" s="79"/>
      <c r="L63" s="79"/>
    </row>
    <row r="64" spans="1:12" ht="14.25" customHeight="1">
      <c r="A64" s="75">
        <v>3223</v>
      </c>
      <c r="B64" s="80" t="s">
        <v>53</v>
      </c>
      <c r="C64" s="69">
        <v>258700</v>
      </c>
      <c r="D64" s="79"/>
      <c r="E64" s="69"/>
      <c r="F64" s="69"/>
      <c r="G64" s="69"/>
      <c r="H64" s="69"/>
      <c r="I64" s="79"/>
      <c r="J64" s="79"/>
      <c r="K64" s="79"/>
      <c r="L64" s="79"/>
    </row>
    <row r="65" spans="1:12" ht="14.25" customHeight="1">
      <c r="A65" s="82">
        <v>32231</v>
      </c>
      <c r="B65" s="80" t="s">
        <v>54</v>
      </c>
      <c r="C65" s="86">
        <v>62000</v>
      </c>
      <c r="D65" s="86">
        <v>62000</v>
      </c>
      <c r="E65" s="69"/>
      <c r="F65" s="69"/>
      <c r="G65" s="69"/>
      <c r="H65" s="69"/>
      <c r="I65" s="79"/>
      <c r="J65" s="79"/>
      <c r="K65" s="79"/>
      <c r="L65" s="79"/>
    </row>
    <row r="66" spans="1:12" ht="14.25" customHeight="1">
      <c r="A66" s="82">
        <v>32233</v>
      </c>
      <c r="B66" s="80" t="s">
        <v>55</v>
      </c>
      <c r="C66" s="86">
        <v>123000</v>
      </c>
      <c r="D66" s="86">
        <v>123000</v>
      </c>
      <c r="E66" s="69"/>
      <c r="F66" s="69"/>
      <c r="G66" s="69"/>
      <c r="H66" s="69"/>
      <c r="I66" s="79"/>
      <c r="J66" s="79"/>
      <c r="K66" s="79"/>
      <c r="L66" s="79"/>
    </row>
    <row r="67" spans="1:12" ht="14.25" customHeight="1">
      <c r="A67" s="82">
        <v>32234</v>
      </c>
      <c r="B67" s="80" t="s">
        <v>56</v>
      </c>
      <c r="C67" s="86">
        <v>1700</v>
      </c>
      <c r="D67" s="86">
        <v>1700</v>
      </c>
      <c r="E67" s="69"/>
      <c r="F67" s="69"/>
      <c r="G67" s="69"/>
      <c r="H67" s="69"/>
      <c r="I67" s="79"/>
      <c r="J67" s="79"/>
      <c r="K67" s="79"/>
      <c r="L67" s="79"/>
    </row>
    <row r="68" spans="1:12" ht="14.25" customHeight="1">
      <c r="A68" s="82">
        <v>32239</v>
      </c>
      <c r="B68" s="89" t="s">
        <v>57</v>
      </c>
      <c r="C68" s="86">
        <v>72000</v>
      </c>
      <c r="D68" s="86">
        <v>72000</v>
      </c>
      <c r="E68" s="69"/>
      <c r="F68" s="69"/>
      <c r="G68" s="69"/>
      <c r="H68" s="69"/>
      <c r="I68" s="79"/>
      <c r="J68" s="79"/>
      <c r="K68" s="79"/>
      <c r="L68" s="79"/>
    </row>
    <row r="69" spans="1:12" ht="14.25" customHeight="1">
      <c r="A69" s="83">
        <v>3224</v>
      </c>
      <c r="B69" s="85" t="s">
        <v>96</v>
      </c>
      <c r="C69" s="86">
        <v>10000</v>
      </c>
      <c r="D69" s="79"/>
      <c r="E69" s="69"/>
      <c r="F69" s="69"/>
      <c r="G69" s="69"/>
      <c r="H69" s="69"/>
      <c r="I69" s="79"/>
      <c r="J69" s="79"/>
      <c r="K69" s="79"/>
      <c r="L69" s="79"/>
    </row>
    <row r="70" spans="1:12" ht="14.25" customHeight="1">
      <c r="A70" s="82">
        <v>32241</v>
      </c>
      <c r="B70" s="80" t="s">
        <v>97</v>
      </c>
      <c r="C70" s="86">
        <v>3000</v>
      </c>
      <c r="D70" s="86">
        <v>3000</v>
      </c>
      <c r="E70" s="69"/>
      <c r="F70" s="69"/>
      <c r="G70" s="69"/>
      <c r="H70" s="69"/>
      <c r="I70" s="79"/>
      <c r="J70" s="79"/>
      <c r="K70" s="79"/>
      <c r="L70" s="79"/>
    </row>
    <row r="71" spans="1:12" ht="14.25" customHeight="1">
      <c r="A71" s="82">
        <v>32242</v>
      </c>
      <c r="B71" s="80" t="s">
        <v>98</v>
      </c>
      <c r="C71" s="86">
        <v>7000</v>
      </c>
      <c r="D71" s="86">
        <v>7000</v>
      </c>
      <c r="E71" s="69"/>
      <c r="F71" s="69"/>
      <c r="G71" s="69"/>
      <c r="H71" s="69"/>
      <c r="I71" s="79"/>
      <c r="J71" s="79"/>
      <c r="K71" s="79"/>
      <c r="L71" s="79"/>
    </row>
    <row r="72" spans="1:12" ht="14.25" customHeight="1">
      <c r="A72" s="83">
        <v>3225</v>
      </c>
      <c r="B72" s="85" t="s">
        <v>58</v>
      </c>
      <c r="C72" s="93">
        <v>2500</v>
      </c>
      <c r="D72" s="79"/>
      <c r="E72" s="69"/>
      <c r="F72" s="69"/>
      <c r="G72" s="69"/>
      <c r="H72" s="69"/>
      <c r="I72" s="79"/>
      <c r="J72" s="79"/>
      <c r="K72" s="79"/>
      <c r="L72" s="79"/>
    </row>
    <row r="73" spans="1:12" ht="14.25" customHeight="1">
      <c r="A73" s="82">
        <v>32251</v>
      </c>
      <c r="B73" s="80" t="s">
        <v>59</v>
      </c>
      <c r="C73" s="69">
        <v>2500</v>
      </c>
      <c r="D73" s="79"/>
      <c r="E73" s="69">
        <v>2000</v>
      </c>
      <c r="F73" s="69"/>
      <c r="G73" s="69">
        <v>500</v>
      </c>
      <c r="H73" s="69"/>
      <c r="I73" s="79"/>
      <c r="J73" s="79"/>
      <c r="K73" s="79"/>
      <c r="L73" s="79"/>
    </row>
    <row r="74" spans="1:12" ht="14.25" customHeight="1">
      <c r="A74" s="75">
        <v>3227</v>
      </c>
      <c r="B74" s="88" t="s">
        <v>60</v>
      </c>
      <c r="C74" s="69">
        <v>1600</v>
      </c>
      <c r="D74" s="79"/>
      <c r="E74" s="69"/>
      <c r="F74" s="69"/>
      <c r="G74" s="69"/>
      <c r="H74" s="69"/>
      <c r="I74" s="79"/>
      <c r="J74" s="79"/>
      <c r="K74" s="79"/>
      <c r="L74" s="79"/>
    </row>
    <row r="75" spans="1:12" ht="14.25" customHeight="1">
      <c r="A75" s="81">
        <v>32271</v>
      </c>
      <c r="B75" s="80" t="s">
        <v>60</v>
      </c>
      <c r="C75" s="69">
        <v>1600</v>
      </c>
      <c r="D75" s="69">
        <v>1600</v>
      </c>
      <c r="E75" s="69"/>
      <c r="F75" s="69"/>
      <c r="G75" s="69"/>
      <c r="H75" s="69"/>
      <c r="I75" s="79"/>
      <c r="J75" s="79"/>
      <c r="K75" s="79"/>
      <c r="L75" s="79"/>
    </row>
    <row r="76" spans="1:12" ht="14.25" customHeight="1">
      <c r="A76" s="65">
        <v>323</v>
      </c>
      <c r="B76" s="90" t="s">
        <v>109</v>
      </c>
      <c r="C76" s="77">
        <f>SUM(C77+C81+C84+C86+C92+C95+C98+C101)</f>
        <v>112630</v>
      </c>
      <c r="D76" s="79"/>
      <c r="E76" s="69"/>
      <c r="F76" s="69"/>
      <c r="G76" s="69"/>
      <c r="H76" s="69"/>
      <c r="I76" s="79"/>
      <c r="J76" s="79"/>
      <c r="K76" s="79"/>
      <c r="L76" s="79"/>
    </row>
    <row r="77" spans="1:12" ht="14.25" customHeight="1">
      <c r="A77" s="83">
        <v>3231</v>
      </c>
      <c r="B77" s="85" t="s">
        <v>61</v>
      </c>
      <c r="C77" s="94">
        <v>53607</v>
      </c>
      <c r="D77" s="79"/>
      <c r="E77" s="69"/>
      <c r="F77" s="69"/>
      <c r="G77" s="69"/>
      <c r="H77" s="69"/>
      <c r="I77" s="79"/>
      <c r="J77" s="79"/>
      <c r="K77" s="79"/>
      <c r="L77" s="79"/>
    </row>
    <row r="78" spans="1:12" ht="14.25" customHeight="1">
      <c r="A78" s="82">
        <v>32311</v>
      </c>
      <c r="B78" s="80" t="s">
        <v>62</v>
      </c>
      <c r="C78" s="86">
        <v>15000</v>
      </c>
      <c r="D78" s="86">
        <v>15000</v>
      </c>
      <c r="E78" s="69"/>
      <c r="F78" s="69"/>
      <c r="G78" s="69"/>
      <c r="H78" s="69"/>
      <c r="I78" s="79"/>
      <c r="J78" s="79"/>
      <c r="K78" s="79"/>
      <c r="L78" s="79"/>
    </row>
    <row r="79" spans="1:12" ht="14.25" customHeight="1">
      <c r="A79" s="82">
        <v>32313</v>
      </c>
      <c r="B79" s="80" t="s">
        <v>63</v>
      </c>
      <c r="C79" s="86">
        <v>2500</v>
      </c>
      <c r="D79" s="86">
        <v>2500</v>
      </c>
      <c r="E79" s="69"/>
      <c r="F79" s="69"/>
      <c r="G79" s="69"/>
      <c r="H79" s="69"/>
      <c r="I79" s="79"/>
      <c r="J79" s="79"/>
      <c r="K79" s="79"/>
      <c r="L79" s="79"/>
    </row>
    <row r="80" spans="1:12" ht="14.25" customHeight="1">
      <c r="A80" s="82">
        <v>32319</v>
      </c>
      <c r="B80" s="80" t="s">
        <v>146</v>
      </c>
      <c r="C80" s="86">
        <v>36107</v>
      </c>
      <c r="D80" s="86">
        <v>34607</v>
      </c>
      <c r="E80" s="69"/>
      <c r="F80" s="69">
        <v>1500</v>
      </c>
      <c r="G80" s="69"/>
      <c r="H80" s="69"/>
      <c r="I80" s="79"/>
      <c r="J80" s="79"/>
      <c r="K80" s="79"/>
      <c r="L80" s="79"/>
    </row>
    <row r="81" spans="1:12" ht="14.25" customHeight="1">
      <c r="A81" s="83">
        <v>3232</v>
      </c>
      <c r="B81" s="85" t="s">
        <v>99</v>
      </c>
      <c r="C81" s="94">
        <v>18000</v>
      </c>
      <c r="D81" s="79"/>
      <c r="E81" s="79"/>
      <c r="F81" s="79"/>
      <c r="G81" s="79"/>
      <c r="H81" s="79"/>
      <c r="I81" s="79"/>
      <c r="J81" s="79"/>
      <c r="K81" s="79"/>
      <c r="L81" s="79"/>
    </row>
    <row r="82" spans="1:12" ht="14.25" customHeight="1">
      <c r="A82" s="82">
        <v>32321</v>
      </c>
      <c r="B82" s="80" t="s">
        <v>100</v>
      </c>
      <c r="C82" s="86">
        <v>2000</v>
      </c>
      <c r="D82" s="86">
        <v>2000</v>
      </c>
      <c r="E82" s="79"/>
      <c r="F82" s="79"/>
      <c r="G82" s="79"/>
      <c r="H82" s="79"/>
      <c r="I82" s="79"/>
      <c r="J82" s="79"/>
      <c r="K82" s="79"/>
      <c r="L82" s="79"/>
    </row>
    <row r="83" spans="1:12" ht="14.25" customHeight="1">
      <c r="A83" s="82">
        <v>32322</v>
      </c>
      <c r="B83" s="80" t="s">
        <v>101</v>
      </c>
      <c r="C83" s="86">
        <v>16000</v>
      </c>
      <c r="D83" s="86">
        <v>16000</v>
      </c>
      <c r="E83" s="79"/>
      <c r="F83" s="79"/>
      <c r="G83" s="79"/>
      <c r="H83" s="79"/>
      <c r="I83" s="79"/>
      <c r="J83" s="79"/>
      <c r="K83" s="79"/>
      <c r="L83" s="79"/>
    </row>
    <row r="84" spans="1:12" ht="14.25" customHeight="1">
      <c r="A84" s="95">
        <v>3233</v>
      </c>
      <c r="B84" s="85" t="s">
        <v>64</v>
      </c>
      <c r="C84" s="94">
        <v>1000</v>
      </c>
      <c r="D84" s="79"/>
      <c r="E84" s="79"/>
      <c r="F84" s="79"/>
      <c r="G84" s="79"/>
      <c r="H84" s="79"/>
      <c r="I84" s="79"/>
      <c r="J84" s="79"/>
      <c r="K84" s="79"/>
      <c r="L84" s="79"/>
    </row>
    <row r="85" spans="1:12" ht="14.25" customHeight="1">
      <c r="A85" s="82">
        <v>32332</v>
      </c>
      <c r="B85" s="80" t="s">
        <v>65</v>
      </c>
      <c r="C85" s="86">
        <v>1000</v>
      </c>
      <c r="D85" s="86">
        <v>1000</v>
      </c>
      <c r="E85" s="79"/>
      <c r="F85" s="79"/>
      <c r="G85" s="79"/>
      <c r="H85" s="79"/>
      <c r="I85" s="79"/>
      <c r="J85" s="79"/>
      <c r="K85" s="79"/>
      <c r="L85" s="79"/>
    </row>
    <row r="86" spans="1:12" ht="14.25" customHeight="1">
      <c r="A86" s="95">
        <v>3234</v>
      </c>
      <c r="B86" s="85" t="s">
        <v>70</v>
      </c>
      <c r="C86" s="94">
        <v>24300</v>
      </c>
      <c r="D86" s="79"/>
      <c r="E86" s="79"/>
      <c r="F86" s="79"/>
      <c r="G86" s="79"/>
      <c r="H86" s="79"/>
      <c r="I86" s="79"/>
      <c r="J86" s="79"/>
      <c r="K86" s="79"/>
      <c r="L86" s="79"/>
    </row>
    <row r="87" spans="1:12" ht="14.25" customHeight="1">
      <c r="A87" s="82">
        <v>32341</v>
      </c>
      <c r="B87" s="80" t="s">
        <v>66</v>
      </c>
      <c r="C87" s="86">
        <v>7000</v>
      </c>
      <c r="D87" s="86">
        <v>7000</v>
      </c>
      <c r="E87" s="79"/>
      <c r="F87" s="79"/>
      <c r="G87" s="79"/>
      <c r="H87" s="79"/>
      <c r="I87" s="79"/>
      <c r="J87" s="79"/>
      <c r="K87" s="79"/>
      <c r="L87" s="79"/>
    </row>
    <row r="88" spans="1:12" ht="14.25" customHeight="1">
      <c r="A88" s="82">
        <v>32342</v>
      </c>
      <c r="B88" s="80" t="s">
        <v>67</v>
      </c>
      <c r="C88" s="86">
        <v>8000</v>
      </c>
      <c r="D88" s="86">
        <v>8000</v>
      </c>
      <c r="E88" s="79"/>
      <c r="F88" s="79"/>
      <c r="G88" s="79"/>
      <c r="H88" s="79"/>
      <c r="I88" s="79"/>
      <c r="J88" s="79"/>
      <c r="K88" s="79"/>
      <c r="L88" s="79"/>
    </row>
    <row r="89" spans="1:12" ht="14.25" customHeight="1">
      <c r="A89" s="82">
        <v>32343</v>
      </c>
      <c r="B89" s="80" t="s">
        <v>68</v>
      </c>
      <c r="C89" s="86">
        <v>1800</v>
      </c>
      <c r="D89" s="86">
        <v>1800</v>
      </c>
      <c r="E89" s="79"/>
      <c r="F89" s="79"/>
      <c r="G89" s="79"/>
      <c r="H89" s="79"/>
      <c r="I89" s="79"/>
      <c r="J89" s="79"/>
      <c r="K89" s="79"/>
      <c r="L89" s="79"/>
    </row>
    <row r="90" spans="1:12" ht="14.25" customHeight="1">
      <c r="A90" s="82">
        <v>32344</v>
      </c>
      <c r="B90" s="80" t="s">
        <v>69</v>
      </c>
      <c r="C90" s="86">
        <v>1000</v>
      </c>
      <c r="D90" s="86">
        <v>1000</v>
      </c>
      <c r="E90" s="79"/>
      <c r="F90" s="79"/>
      <c r="G90" s="79"/>
      <c r="H90" s="79"/>
      <c r="I90" s="79"/>
      <c r="J90" s="79"/>
      <c r="K90" s="79"/>
      <c r="L90" s="79"/>
    </row>
    <row r="91" spans="1:12" ht="14.25" customHeight="1">
      <c r="A91" s="82">
        <v>32349</v>
      </c>
      <c r="B91" s="80" t="s">
        <v>114</v>
      </c>
      <c r="C91" s="86">
        <v>6500</v>
      </c>
      <c r="D91" s="86">
        <v>6500</v>
      </c>
      <c r="E91" s="79"/>
      <c r="F91" s="79"/>
      <c r="G91" s="79"/>
      <c r="H91" s="79"/>
      <c r="I91" s="79"/>
      <c r="J91" s="79"/>
      <c r="K91" s="79"/>
      <c r="L91" s="79"/>
    </row>
    <row r="92" spans="1:12" ht="14.25" customHeight="1">
      <c r="A92" s="95">
        <v>3236</v>
      </c>
      <c r="B92" s="85" t="s">
        <v>71</v>
      </c>
      <c r="C92" s="94">
        <v>6773</v>
      </c>
      <c r="D92" s="79"/>
      <c r="E92" s="79"/>
      <c r="F92" s="79"/>
      <c r="G92" s="79"/>
      <c r="H92" s="79"/>
      <c r="I92" s="79"/>
      <c r="J92" s="79"/>
      <c r="K92" s="79"/>
      <c r="L92" s="79"/>
    </row>
    <row r="93" spans="1:12" ht="14.25" customHeight="1">
      <c r="A93" s="82">
        <v>32361</v>
      </c>
      <c r="B93" s="80" t="s">
        <v>72</v>
      </c>
      <c r="C93" s="86">
        <v>4973</v>
      </c>
      <c r="D93" s="86">
        <v>4973</v>
      </c>
      <c r="E93" s="79"/>
      <c r="F93" s="79"/>
      <c r="G93" s="79"/>
      <c r="H93" s="79"/>
      <c r="I93" s="79"/>
      <c r="J93" s="79"/>
      <c r="K93" s="79"/>
      <c r="L93" s="79"/>
    </row>
    <row r="94" spans="1:12" ht="14.25" customHeight="1">
      <c r="A94" s="82">
        <v>32363</v>
      </c>
      <c r="B94" s="80" t="s">
        <v>73</v>
      </c>
      <c r="C94" s="86">
        <v>1800</v>
      </c>
      <c r="D94" s="86">
        <v>1800</v>
      </c>
      <c r="E94" s="79"/>
      <c r="F94" s="79"/>
      <c r="G94" s="79"/>
      <c r="H94" s="79"/>
      <c r="I94" s="79"/>
      <c r="J94" s="79"/>
      <c r="K94" s="79"/>
      <c r="L94" s="79"/>
    </row>
    <row r="95" spans="1:12" ht="14.25" customHeight="1">
      <c r="A95" s="95">
        <v>3237</v>
      </c>
      <c r="B95" s="85" t="s">
        <v>74</v>
      </c>
      <c r="C95" s="94">
        <v>1000</v>
      </c>
      <c r="D95" s="79"/>
      <c r="E95" s="79"/>
      <c r="F95" s="79"/>
      <c r="G95" s="79"/>
      <c r="H95" s="79"/>
      <c r="I95" s="79"/>
      <c r="J95" s="79"/>
      <c r="K95" s="79"/>
      <c r="L95" s="79"/>
    </row>
    <row r="96" spans="1:12" ht="14.25" customHeight="1">
      <c r="A96" s="82">
        <v>32371</v>
      </c>
      <c r="B96" s="80" t="s">
        <v>75</v>
      </c>
      <c r="C96" s="86">
        <v>500</v>
      </c>
      <c r="D96" s="86">
        <v>500</v>
      </c>
      <c r="E96" s="79"/>
      <c r="F96" s="79"/>
      <c r="G96" s="79"/>
      <c r="H96" s="79"/>
      <c r="I96" s="79"/>
      <c r="J96" s="79"/>
      <c r="K96" s="79"/>
      <c r="L96" s="79"/>
    </row>
    <row r="97" spans="1:12" ht="14.25" customHeight="1">
      <c r="A97" s="82">
        <v>32379</v>
      </c>
      <c r="B97" s="80" t="s">
        <v>76</v>
      </c>
      <c r="C97" s="86">
        <v>500</v>
      </c>
      <c r="D97" s="86">
        <v>500</v>
      </c>
      <c r="E97" s="79"/>
      <c r="F97" s="79"/>
      <c r="G97" s="79"/>
      <c r="H97" s="79"/>
      <c r="I97" s="79"/>
      <c r="J97" s="79"/>
      <c r="K97" s="79"/>
      <c r="L97" s="79"/>
    </row>
    <row r="98" spans="1:12" ht="14.25" customHeight="1">
      <c r="A98" s="95">
        <v>3238</v>
      </c>
      <c r="B98" s="85" t="s">
        <v>77</v>
      </c>
      <c r="C98" s="94">
        <v>7800</v>
      </c>
      <c r="D98" s="79"/>
      <c r="E98" s="79"/>
      <c r="F98" s="79"/>
      <c r="G98" s="79"/>
      <c r="H98" s="79"/>
      <c r="I98" s="79"/>
      <c r="J98" s="79"/>
      <c r="K98" s="79"/>
      <c r="L98" s="79"/>
    </row>
    <row r="99" spans="1:12" ht="14.25" customHeight="1">
      <c r="A99" s="82">
        <v>32381</v>
      </c>
      <c r="B99" s="80" t="s">
        <v>78</v>
      </c>
      <c r="C99" s="86">
        <v>800</v>
      </c>
      <c r="D99" s="86">
        <v>800</v>
      </c>
      <c r="E99" s="69"/>
      <c r="F99" s="79"/>
      <c r="G99" s="79"/>
      <c r="H99" s="79"/>
      <c r="I99" s="79"/>
      <c r="J99" s="79"/>
      <c r="K99" s="79"/>
      <c r="L99" s="79"/>
    </row>
    <row r="100" spans="1:14" ht="14.25" customHeight="1">
      <c r="A100" s="82">
        <v>32389</v>
      </c>
      <c r="B100" s="80" t="s">
        <v>79</v>
      </c>
      <c r="C100" s="86">
        <v>7000</v>
      </c>
      <c r="D100" s="86">
        <v>7000</v>
      </c>
      <c r="E100" s="69"/>
      <c r="F100" s="69"/>
      <c r="G100" s="69"/>
      <c r="H100" s="69"/>
      <c r="I100" s="69"/>
      <c r="J100" s="69"/>
      <c r="K100" s="69"/>
      <c r="L100" s="69"/>
      <c r="M100" s="58">
        <f>SUM(M106:M136)</f>
        <v>0</v>
      </c>
      <c r="N100" s="58">
        <f>SUM(N106:N136)</f>
        <v>0</v>
      </c>
    </row>
    <row r="101" spans="1:14" ht="14.25" customHeight="1">
      <c r="A101" s="96">
        <v>3239</v>
      </c>
      <c r="B101" s="99" t="s">
        <v>80</v>
      </c>
      <c r="C101" s="100">
        <v>150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58"/>
      <c r="N101" s="58"/>
    </row>
    <row r="102" spans="1:14" ht="14.25" customHeight="1">
      <c r="A102" s="101">
        <v>32392</v>
      </c>
      <c r="B102" s="9" t="s">
        <v>81</v>
      </c>
      <c r="C102" s="72">
        <v>150</v>
      </c>
      <c r="D102" s="69"/>
      <c r="E102" s="69">
        <v>150</v>
      </c>
      <c r="F102" s="69"/>
      <c r="G102" s="69"/>
      <c r="H102" s="69"/>
      <c r="I102" s="69"/>
      <c r="J102" s="69"/>
      <c r="K102" s="69"/>
      <c r="L102" s="69"/>
      <c r="M102" s="58"/>
      <c r="N102" s="58"/>
    </row>
    <row r="103" spans="1:14" ht="14.25" customHeight="1">
      <c r="A103" s="102">
        <v>324</v>
      </c>
      <c r="B103" s="90" t="s">
        <v>131</v>
      </c>
      <c r="C103" s="66">
        <v>7555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58"/>
      <c r="N103" s="58"/>
    </row>
    <row r="104" spans="1:14" ht="14.25" customHeight="1">
      <c r="A104" s="101">
        <v>32412</v>
      </c>
      <c r="B104" s="9" t="s">
        <v>132</v>
      </c>
      <c r="C104" s="72">
        <v>7555</v>
      </c>
      <c r="D104" s="69"/>
      <c r="E104" s="69"/>
      <c r="F104" s="69">
        <v>6335</v>
      </c>
      <c r="G104" s="69"/>
      <c r="H104" s="69">
        <v>1220</v>
      </c>
      <c r="I104" s="69"/>
      <c r="J104" s="69"/>
      <c r="K104" s="69"/>
      <c r="L104" s="69"/>
      <c r="M104" s="58"/>
      <c r="N104" s="58"/>
    </row>
    <row r="105" spans="1:14" ht="14.25" customHeight="1">
      <c r="A105" s="102">
        <v>329</v>
      </c>
      <c r="B105" s="103" t="s">
        <v>115</v>
      </c>
      <c r="C105" s="77">
        <f>SUM(C106+C108+C110+C113)</f>
        <v>4328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58"/>
      <c r="N105" s="58"/>
    </row>
    <row r="106" spans="1:14" ht="14.25" customHeight="1">
      <c r="A106" s="95">
        <v>3293</v>
      </c>
      <c r="B106" s="85" t="s">
        <v>82</v>
      </c>
      <c r="C106" s="100">
        <v>2000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22">
        <v>0</v>
      </c>
      <c r="N106" s="22">
        <v>0</v>
      </c>
    </row>
    <row r="107" spans="1:12" ht="14.25" customHeight="1">
      <c r="A107" s="82">
        <v>32931</v>
      </c>
      <c r="B107" s="80" t="s">
        <v>82</v>
      </c>
      <c r="C107" s="72">
        <v>2000</v>
      </c>
      <c r="D107" s="69"/>
      <c r="E107" s="69">
        <v>1500</v>
      </c>
      <c r="F107" s="69"/>
      <c r="G107" s="69">
        <v>500</v>
      </c>
      <c r="H107" s="69"/>
      <c r="I107" s="69"/>
      <c r="J107" s="69"/>
      <c r="K107" s="69"/>
      <c r="L107" s="69"/>
    </row>
    <row r="108" spans="1:12" ht="14.25" customHeight="1">
      <c r="A108" s="95">
        <v>3294</v>
      </c>
      <c r="B108" s="85" t="s">
        <v>83</v>
      </c>
      <c r="C108" s="94">
        <v>400</v>
      </c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4.25" customHeight="1">
      <c r="A109" s="82">
        <v>32941</v>
      </c>
      <c r="B109" s="80" t="s">
        <v>84</v>
      </c>
      <c r="C109" s="86">
        <v>400</v>
      </c>
      <c r="D109" s="86">
        <v>200</v>
      </c>
      <c r="E109" s="69">
        <v>200</v>
      </c>
      <c r="F109" s="69"/>
      <c r="G109" s="69"/>
      <c r="H109" s="69"/>
      <c r="I109" s="69"/>
      <c r="J109" s="69"/>
      <c r="K109" s="69"/>
      <c r="L109" s="69"/>
    </row>
    <row r="110" spans="1:12" ht="14.25" customHeight="1">
      <c r="A110" s="104">
        <v>3295</v>
      </c>
      <c r="B110" s="88" t="s">
        <v>87</v>
      </c>
      <c r="C110" s="100">
        <v>1000</v>
      </c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4.25" customHeight="1">
      <c r="A111" s="82">
        <v>32951</v>
      </c>
      <c r="B111" s="80" t="s">
        <v>85</v>
      </c>
      <c r="C111" s="86">
        <v>100</v>
      </c>
      <c r="D111" s="86">
        <v>100</v>
      </c>
      <c r="E111" s="69"/>
      <c r="F111" s="69"/>
      <c r="G111" s="69"/>
      <c r="H111" s="69"/>
      <c r="I111" s="69"/>
      <c r="J111" s="69"/>
      <c r="K111" s="69"/>
      <c r="L111" s="69"/>
    </row>
    <row r="112" spans="1:12" ht="14.25" customHeight="1">
      <c r="A112" s="82">
        <v>32953</v>
      </c>
      <c r="B112" s="80" t="s">
        <v>86</v>
      </c>
      <c r="C112" s="86">
        <v>900</v>
      </c>
      <c r="D112" s="86">
        <v>900</v>
      </c>
      <c r="E112" s="69"/>
      <c r="F112" s="69"/>
      <c r="G112" s="69"/>
      <c r="H112" s="69"/>
      <c r="I112" s="69"/>
      <c r="J112" s="69"/>
      <c r="K112" s="69"/>
      <c r="L112" s="69"/>
    </row>
    <row r="113" spans="1:12" ht="14.25" customHeight="1">
      <c r="A113" s="95">
        <v>3299</v>
      </c>
      <c r="B113" s="85" t="s">
        <v>88</v>
      </c>
      <c r="C113" s="100">
        <v>928</v>
      </c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4.25" customHeight="1">
      <c r="A114" s="105">
        <v>32991</v>
      </c>
      <c r="B114" s="106" t="s">
        <v>89</v>
      </c>
      <c r="C114" s="86">
        <v>428</v>
      </c>
      <c r="D114" s="86">
        <v>228</v>
      </c>
      <c r="E114" s="69"/>
      <c r="F114" s="69"/>
      <c r="G114" s="69">
        <v>200</v>
      </c>
      <c r="H114" s="69"/>
      <c r="I114" s="69"/>
      <c r="J114" s="69"/>
      <c r="K114" s="69"/>
      <c r="L114" s="69"/>
    </row>
    <row r="115" spans="1:12" ht="14.25" customHeight="1">
      <c r="A115" s="82">
        <v>32999</v>
      </c>
      <c r="B115" s="80" t="s">
        <v>88</v>
      </c>
      <c r="C115" s="86">
        <v>500</v>
      </c>
      <c r="D115" s="86">
        <v>200</v>
      </c>
      <c r="E115" s="69"/>
      <c r="F115" s="69"/>
      <c r="G115" s="69">
        <v>300</v>
      </c>
      <c r="H115" s="69"/>
      <c r="I115" s="69"/>
      <c r="J115" s="69"/>
      <c r="K115" s="69"/>
      <c r="L115" s="69"/>
    </row>
    <row r="116" spans="1:12" ht="14.25" customHeight="1">
      <c r="A116" s="65">
        <v>34</v>
      </c>
      <c r="B116" s="65" t="s">
        <v>112</v>
      </c>
      <c r="C116" s="77">
        <f>SUM(C117)</f>
        <v>4600</v>
      </c>
      <c r="D116" s="78"/>
      <c r="E116" s="78"/>
      <c r="F116" s="78"/>
      <c r="G116" s="78"/>
      <c r="H116" s="78"/>
      <c r="I116" s="78"/>
      <c r="J116" s="78"/>
      <c r="K116" s="67">
        <v>4513</v>
      </c>
      <c r="L116" s="67">
        <v>4594</v>
      </c>
    </row>
    <row r="117" spans="1:12" ht="14.25" customHeight="1">
      <c r="A117" s="65">
        <v>343</v>
      </c>
      <c r="B117" s="90" t="s">
        <v>90</v>
      </c>
      <c r="C117" s="107">
        <v>4600</v>
      </c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4.25" customHeight="1">
      <c r="A118" s="82">
        <v>34311</v>
      </c>
      <c r="B118" s="80" t="s">
        <v>91</v>
      </c>
      <c r="C118" s="86">
        <v>4600</v>
      </c>
      <c r="D118" s="86">
        <v>4600</v>
      </c>
      <c r="E118" s="69"/>
      <c r="F118" s="69"/>
      <c r="G118" s="69"/>
      <c r="H118" s="69"/>
      <c r="I118" s="69"/>
      <c r="J118" s="69"/>
      <c r="K118" s="69"/>
      <c r="L118" s="69"/>
    </row>
    <row r="119" spans="1:12" ht="14.25" customHeight="1">
      <c r="A119" s="95"/>
      <c r="B119" s="74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4" ht="14.25" customHeight="1">
      <c r="A120" s="70"/>
      <c r="B120" s="74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22">
        <v>0</v>
      </c>
      <c r="N120" s="22">
        <v>0</v>
      </c>
    </row>
    <row r="121" spans="1:14" ht="14.25" customHeight="1">
      <c r="A121" s="65">
        <v>42</v>
      </c>
      <c r="B121" s="108" t="s">
        <v>136</v>
      </c>
      <c r="C121" s="67">
        <f>C122+C129</f>
        <v>10000</v>
      </c>
      <c r="D121" s="67"/>
      <c r="E121" s="67"/>
      <c r="F121" s="67"/>
      <c r="G121" s="67"/>
      <c r="H121" s="67"/>
      <c r="I121" s="67"/>
      <c r="J121" s="67"/>
      <c r="K121" s="67">
        <v>10160</v>
      </c>
      <c r="L121" s="67">
        <v>11125</v>
      </c>
      <c r="M121" s="22">
        <v>0</v>
      </c>
      <c r="N121" s="22">
        <v>0</v>
      </c>
    </row>
    <row r="122" spans="1:12" ht="14.25" customHeight="1">
      <c r="A122" s="65">
        <v>422</v>
      </c>
      <c r="B122" s="68" t="s">
        <v>137</v>
      </c>
      <c r="C122" s="67">
        <f>SUM(C123+C127)</f>
        <v>7000</v>
      </c>
      <c r="D122" s="79"/>
      <c r="E122" s="79"/>
      <c r="F122" s="79"/>
      <c r="G122" s="79"/>
      <c r="H122" s="79"/>
      <c r="I122" s="79"/>
      <c r="J122" s="79"/>
      <c r="K122" s="79"/>
      <c r="L122" s="79"/>
    </row>
    <row r="123" spans="1:12" ht="14.25" customHeight="1">
      <c r="A123" s="75">
        <v>4221</v>
      </c>
      <c r="B123" s="74" t="s">
        <v>138</v>
      </c>
      <c r="C123" s="69">
        <v>6000</v>
      </c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1:12" ht="14.25" customHeight="1">
      <c r="A124" s="70">
        <v>42211</v>
      </c>
      <c r="B124" s="74" t="s">
        <v>139</v>
      </c>
      <c r="C124" s="69">
        <v>1500</v>
      </c>
      <c r="D124" s="69"/>
      <c r="E124" s="69">
        <v>1500</v>
      </c>
      <c r="F124" s="69"/>
      <c r="G124" s="69"/>
      <c r="H124" s="69"/>
      <c r="I124" s="69"/>
      <c r="J124" s="69"/>
      <c r="K124" s="69"/>
      <c r="L124" s="69"/>
    </row>
    <row r="125" spans="1:12" ht="14.25" customHeight="1">
      <c r="A125" s="70">
        <v>42212</v>
      </c>
      <c r="B125" s="74" t="s">
        <v>140</v>
      </c>
      <c r="C125" s="69">
        <v>3000</v>
      </c>
      <c r="D125" s="69"/>
      <c r="E125" s="69">
        <v>3000</v>
      </c>
      <c r="F125" s="69"/>
      <c r="G125" s="69"/>
      <c r="H125" s="69"/>
      <c r="I125" s="69"/>
      <c r="J125" s="69"/>
      <c r="K125" s="69"/>
      <c r="L125" s="69"/>
    </row>
    <row r="126" spans="1:12" ht="14.25" customHeight="1">
      <c r="A126" s="70">
        <v>42219</v>
      </c>
      <c r="B126" s="74" t="s">
        <v>141</v>
      </c>
      <c r="C126" s="69">
        <v>1500</v>
      </c>
      <c r="D126" s="69"/>
      <c r="E126" s="69">
        <v>1500</v>
      </c>
      <c r="F126" s="69"/>
      <c r="G126" s="69"/>
      <c r="H126" s="69"/>
      <c r="I126" s="69"/>
      <c r="J126" s="69"/>
      <c r="K126" s="69"/>
      <c r="L126" s="69"/>
    </row>
    <row r="127" spans="1:12" ht="14.25" customHeight="1">
      <c r="A127" s="75">
        <v>4226</v>
      </c>
      <c r="B127" s="109" t="s">
        <v>142</v>
      </c>
      <c r="C127" s="79">
        <v>1000</v>
      </c>
      <c r="D127" s="79"/>
      <c r="E127" s="79"/>
      <c r="F127" s="79"/>
      <c r="G127" s="79"/>
      <c r="H127" s="79"/>
      <c r="I127" s="79"/>
      <c r="J127" s="79"/>
      <c r="K127" s="79"/>
      <c r="L127" s="79"/>
    </row>
    <row r="128" spans="1:12" ht="14.25" customHeight="1">
      <c r="A128" s="70">
        <v>42261</v>
      </c>
      <c r="B128" s="74" t="s">
        <v>143</v>
      </c>
      <c r="C128" s="69">
        <v>1000</v>
      </c>
      <c r="D128" s="69"/>
      <c r="E128" s="69">
        <v>1000</v>
      </c>
      <c r="F128" s="69"/>
      <c r="G128" s="69"/>
      <c r="H128" s="69"/>
      <c r="I128" s="69"/>
      <c r="J128" s="69"/>
      <c r="K128" s="69"/>
      <c r="L128" s="69"/>
    </row>
    <row r="129" spans="1:12" ht="14.25" customHeight="1">
      <c r="A129" s="65">
        <v>424</v>
      </c>
      <c r="B129" s="68" t="s">
        <v>134</v>
      </c>
      <c r="C129" s="67">
        <v>3000</v>
      </c>
      <c r="D129" s="79"/>
      <c r="E129" s="79"/>
      <c r="F129" s="79"/>
      <c r="G129" s="79"/>
      <c r="H129" s="79"/>
      <c r="I129" s="79"/>
      <c r="J129" s="79"/>
      <c r="K129" s="79"/>
      <c r="L129" s="79"/>
    </row>
    <row r="130" spans="1:12" ht="14.25" customHeight="1">
      <c r="A130" s="75">
        <v>4241</v>
      </c>
      <c r="B130" s="74" t="s">
        <v>135</v>
      </c>
      <c r="C130" s="79">
        <v>3000</v>
      </c>
      <c r="D130" s="79"/>
      <c r="E130" s="79"/>
      <c r="F130" s="79"/>
      <c r="G130" s="79"/>
      <c r="H130" s="79"/>
      <c r="I130" s="79"/>
      <c r="J130" s="79"/>
      <c r="K130" s="79"/>
      <c r="L130" s="79"/>
    </row>
    <row r="131" spans="1:14" ht="14.25" customHeight="1">
      <c r="A131" s="70">
        <v>42411</v>
      </c>
      <c r="B131" s="71" t="s">
        <v>135</v>
      </c>
      <c r="C131" s="69">
        <v>3000</v>
      </c>
      <c r="D131" s="69">
        <v>3000</v>
      </c>
      <c r="E131" s="69"/>
      <c r="F131" s="69"/>
      <c r="G131" s="69"/>
      <c r="H131" s="69"/>
      <c r="I131" s="69"/>
      <c r="J131" s="69"/>
      <c r="K131" s="69"/>
      <c r="L131" s="69"/>
      <c r="M131" s="22">
        <v>0</v>
      </c>
      <c r="N131" s="22">
        <v>0</v>
      </c>
    </row>
    <row r="132" spans="1:14" ht="14.25" customHeight="1">
      <c r="A132" s="70"/>
      <c r="B132" s="74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22">
        <v>0</v>
      </c>
      <c r="N132" s="22">
        <v>0</v>
      </c>
    </row>
    <row r="133" spans="1:12" ht="14.25" customHeight="1">
      <c r="A133" s="75"/>
      <c r="B133" s="74"/>
      <c r="C133" s="79"/>
      <c r="D133" s="79"/>
      <c r="E133" s="79"/>
      <c r="F133" s="79"/>
      <c r="G133" s="79"/>
      <c r="H133" s="79"/>
      <c r="I133" s="79"/>
      <c r="J133" s="79"/>
      <c r="K133" s="79"/>
      <c r="L133" s="79"/>
    </row>
    <row r="134" spans="1:12" ht="14.25" customHeight="1">
      <c r="A134" s="70"/>
      <c r="B134" s="74"/>
      <c r="C134" s="69"/>
      <c r="D134" s="69"/>
      <c r="E134" s="69"/>
      <c r="F134" s="69"/>
      <c r="G134" s="69"/>
      <c r="H134" s="69"/>
      <c r="I134" s="69"/>
      <c r="J134" s="69"/>
      <c r="K134" s="69"/>
      <c r="L134" s="69"/>
    </row>
    <row r="135" spans="1:14" ht="14.25" customHeight="1">
      <c r="A135" s="70"/>
      <c r="B135" s="110" t="s">
        <v>18</v>
      </c>
      <c r="C135" s="79">
        <f>C24+C42+C116</f>
        <v>5883401</v>
      </c>
      <c r="D135" s="79">
        <f>SUM(D24:D118)</f>
        <v>5612346</v>
      </c>
      <c r="E135" s="79">
        <f>SUM(E24:E118)</f>
        <v>13500</v>
      </c>
      <c r="F135" s="79">
        <f>SUM(F24:F118)</f>
        <v>241335</v>
      </c>
      <c r="G135" s="79">
        <f aca="true" t="shared" si="1" ref="G135:L135">SUM(G24:G118)</f>
        <v>15000</v>
      </c>
      <c r="H135" s="79">
        <f t="shared" si="1"/>
        <v>1220</v>
      </c>
      <c r="I135" s="79">
        <f t="shared" si="1"/>
        <v>0</v>
      </c>
      <c r="J135" s="79">
        <f t="shared" si="1"/>
        <v>0</v>
      </c>
      <c r="K135" s="79">
        <f t="shared" si="1"/>
        <v>5893692</v>
      </c>
      <c r="L135" s="79">
        <f t="shared" si="1"/>
        <v>6158381</v>
      </c>
      <c r="M135" s="22">
        <v>0</v>
      </c>
      <c r="N135" s="22">
        <v>0</v>
      </c>
    </row>
    <row r="136" spans="1:14" ht="14.25" customHeight="1">
      <c r="A136" s="111"/>
      <c r="B136" s="112" t="s">
        <v>19</v>
      </c>
      <c r="C136" s="79">
        <f>C135+C121</f>
        <v>5893401</v>
      </c>
      <c r="D136" s="79">
        <f>D135+D131</f>
        <v>5615346</v>
      </c>
      <c r="E136" s="79">
        <f>SUM(E24:E131)</f>
        <v>20500</v>
      </c>
      <c r="F136" s="79">
        <f aca="true" t="shared" si="2" ref="F136:L136">F135+F121</f>
        <v>241335</v>
      </c>
      <c r="G136" s="79">
        <f t="shared" si="2"/>
        <v>15000</v>
      </c>
      <c r="H136" s="79">
        <f t="shared" si="2"/>
        <v>1220</v>
      </c>
      <c r="I136" s="79">
        <f t="shared" si="2"/>
        <v>0</v>
      </c>
      <c r="J136" s="79">
        <f t="shared" si="2"/>
        <v>0</v>
      </c>
      <c r="K136" s="79">
        <f t="shared" si="2"/>
        <v>5903852</v>
      </c>
      <c r="L136" s="79">
        <f t="shared" si="2"/>
        <v>6169506</v>
      </c>
      <c r="M136" s="22">
        <v>0</v>
      </c>
      <c r="N136" s="22">
        <v>0</v>
      </c>
    </row>
    <row r="138" ht="14.25">
      <c r="J138" s="22" t="s">
        <v>163</v>
      </c>
    </row>
    <row r="139" ht="14.25">
      <c r="J139" s="22" t="s">
        <v>161</v>
      </c>
    </row>
  </sheetData>
  <sheetProtection/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5:IV234"/>
  <sheetViews>
    <sheetView zoomScale="75" zoomScaleNormal="75" zoomScalePageLayoutView="0" workbookViewId="0" topLeftCell="A1">
      <selection activeCell="A28" sqref="A28:IV28"/>
    </sheetView>
  </sheetViews>
  <sheetFormatPr defaultColWidth="9.140625" defaultRowHeight="12.75"/>
  <cols>
    <col min="1" max="1" width="12.00390625" style="59" customWidth="1"/>
    <col min="2" max="2" width="43.57421875" style="60" customWidth="1"/>
    <col min="3" max="3" width="15.7109375" style="22" customWidth="1"/>
    <col min="4" max="4" width="15.00390625" style="27" customWidth="1"/>
    <col min="5" max="5" width="15.7109375" style="22" customWidth="1"/>
    <col min="6" max="6" width="24.28125" style="22" customWidth="1"/>
    <col min="7" max="7" width="15.28125" style="22" customWidth="1"/>
    <col min="8" max="8" width="13.28125" style="22" customWidth="1"/>
    <col min="9" max="9" width="16.7109375" style="22" customWidth="1"/>
    <col min="10" max="10" width="11.28125" style="22" customWidth="1"/>
    <col min="11" max="11" width="12.28125" style="22" customWidth="1"/>
    <col min="12" max="12" width="16.7109375" style="22" customWidth="1"/>
    <col min="13" max="13" width="16.7109375" style="22" hidden="1" customWidth="1"/>
    <col min="14" max="14" width="16.421875" style="22" hidden="1" customWidth="1"/>
    <col min="15" max="15" width="10.421875" style="22" customWidth="1"/>
    <col min="16" max="16384" width="9.140625" style="22" customWidth="1"/>
  </cols>
  <sheetData>
    <row r="5" spans="1:9" ht="14.25">
      <c r="A5" t="s">
        <v>183</v>
      </c>
      <c r="B5"/>
      <c r="C5"/>
      <c r="D5"/>
      <c r="E5"/>
      <c r="F5"/>
      <c r="G5"/>
      <c r="H5"/>
      <c r="I5"/>
    </row>
    <row r="6" spans="1:9" ht="14.25">
      <c r="A6" t="s">
        <v>184</v>
      </c>
      <c r="B6"/>
      <c r="C6"/>
      <c r="D6"/>
      <c r="E6"/>
      <c r="F6"/>
      <c r="G6"/>
      <c r="H6"/>
      <c r="I6"/>
    </row>
    <row r="7" spans="1:9" ht="14.25">
      <c r="A7"/>
      <c r="B7"/>
      <c r="C7"/>
      <c r="D7"/>
      <c r="E7"/>
      <c r="F7"/>
      <c r="G7"/>
      <c r="H7"/>
      <c r="I7"/>
    </row>
    <row r="8" spans="1:9" ht="14.25">
      <c r="A8" t="s">
        <v>185</v>
      </c>
      <c r="B8"/>
      <c r="C8"/>
      <c r="D8"/>
      <c r="E8"/>
      <c r="F8"/>
      <c r="G8"/>
      <c r="H8"/>
      <c r="I8"/>
    </row>
    <row r="9" spans="1:9" ht="18.75" thickBot="1">
      <c r="A9" s="242" t="s">
        <v>186</v>
      </c>
      <c r="B9" s="242"/>
      <c r="C9" s="242"/>
      <c r="D9" s="242"/>
      <c r="E9" s="242"/>
      <c r="F9" s="242"/>
      <c r="G9" s="242"/>
      <c r="H9" s="242"/>
      <c r="I9" s="242"/>
    </row>
    <row r="10" spans="1:9" ht="39" thickBot="1">
      <c r="A10" s="206" t="s">
        <v>187</v>
      </c>
      <c r="B10" s="207" t="s">
        <v>188</v>
      </c>
      <c r="C10" s="207" t="s">
        <v>189</v>
      </c>
      <c r="D10" s="207" t="s">
        <v>190</v>
      </c>
      <c r="E10" s="207" t="s">
        <v>191</v>
      </c>
      <c r="F10" s="207" t="s">
        <v>192</v>
      </c>
      <c r="G10" s="208" t="s">
        <v>193</v>
      </c>
      <c r="H10" s="208" t="s">
        <v>194</v>
      </c>
      <c r="I10" s="208" t="s">
        <v>195</v>
      </c>
    </row>
    <row r="11" spans="1:9" ht="15" thickBot="1">
      <c r="A11" s="206">
        <v>1</v>
      </c>
      <c r="B11" s="207">
        <v>2</v>
      </c>
      <c r="C11" s="207">
        <v>3</v>
      </c>
      <c r="D11" s="207">
        <v>4</v>
      </c>
      <c r="E11" s="207">
        <v>5</v>
      </c>
      <c r="F11" s="207">
        <v>6</v>
      </c>
      <c r="G11" s="208">
        <v>7</v>
      </c>
      <c r="H11" s="208">
        <v>8</v>
      </c>
      <c r="I11" s="209">
        <v>9</v>
      </c>
    </row>
    <row r="12" spans="1:9" ht="14.25">
      <c r="A12" s="210">
        <v>9</v>
      </c>
      <c r="B12" s="210">
        <v>91</v>
      </c>
      <c r="C12" s="210">
        <v>912</v>
      </c>
      <c r="D12" s="210">
        <v>912</v>
      </c>
      <c r="E12" s="210">
        <v>671</v>
      </c>
      <c r="F12" s="218" t="s">
        <v>196</v>
      </c>
      <c r="G12" s="211">
        <v>4182270</v>
      </c>
      <c r="H12" s="211">
        <v>4190635</v>
      </c>
      <c r="I12" s="211">
        <v>4404357</v>
      </c>
    </row>
    <row r="13" spans="1:9" ht="14.25">
      <c r="A13" s="212"/>
      <c r="B13" s="212"/>
      <c r="C13" s="212"/>
      <c r="D13" s="212"/>
      <c r="E13" s="213">
        <v>671</v>
      </c>
      <c r="F13" s="218" t="s">
        <v>197</v>
      </c>
      <c r="G13" s="212"/>
      <c r="H13" s="212"/>
      <c r="I13" s="212"/>
    </row>
    <row r="14" spans="1:9" ht="14.25">
      <c r="A14" s="212"/>
      <c r="B14" s="212"/>
      <c r="C14" s="212"/>
      <c r="D14" s="212"/>
      <c r="E14" s="214">
        <v>66</v>
      </c>
      <c r="F14" s="80" t="s">
        <v>198</v>
      </c>
      <c r="G14" s="215">
        <v>4946.4</v>
      </c>
      <c r="H14" s="215">
        <v>4946.4</v>
      </c>
      <c r="I14" s="215">
        <v>4946.4</v>
      </c>
    </row>
    <row r="15" spans="1:9" ht="14.25">
      <c r="A15" s="212"/>
      <c r="B15" s="212"/>
      <c r="C15" s="212"/>
      <c r="D15" s="212"/>
      <c r="E15" s="213">
        <v>661</v>
      </c>
      <c r="F15" s="80" t="s">
        <v>198</v>
      </c>
      <c r="G15" s="215">
        <v>4946.4</v>
      </c>
      <c r="H15" s="215"/>
      <c r="I15" s="215"/>
    </row>
    <row r="16" spans="1:9" ht="14.25">
      <c r="A16" s="212"/>
      <c r="B16" s="212"/>
      <c r="C16" s="212"/>
      <c r="D16" s="212"/>
      <c r="E16" s="214">
        <v>65</v>
      </c>
      <c r="F16" s="80" t="s">
        <v>6</v>
      </c>
      <c r="G16" s="216">
        <v>85000</v>
      </c>
      <c r="H16" s="216">
        <v>85000</v>
      </c>
      <c r="I16" s="216">
        <v>85000</v>
      </c>
    </row>
    <row r="17" spans="1:9" ht="24">
      <c r="A17" s="212"/>
      <c r="B17" s="212"/>
      <c r="C17" s="212"/>
      <c r="D17" s="212"/>
      <c r="E17" s="213">
        <v>652</v>
      </c>
      <c r="F17" s="219" t="s">
        <v>199</v>
      </c>
      <c r="G17" s="216">
        <v>85000</v>
      </c>
      <c r="H17" s="216"/>
      <c r="I17" s="216"/>
    </row>
    <row r="18" spans="1:9" ht="14.25">
      <c r="A18" s="212"/>
      <c r="B18" s="212"/>
      <c r="C18" s="212"/>
      <c r="D18" s="212"/>
      <c r="E18" s="214">
        <v>72</v>
      </c>
      <c r="F18" s="80" t="s">
        <v>200</v>
      </c>
      <c r="G18" s="216">
        <v>840</v>
      </c>
      <c r="H18" s="216">
        <v>840</v>
      </c>
      <c r="I18" s="216">
        <v>840</v>
      </c>
    </row>
    <row r="19" spans="1:9" ht="14.25">
      <c r="A19" s="212"/>
      <c r="B19" s="212"/>
      <c r="C19" s="212"/>
      <c r="D19" s="212"/>
      <c r="E19" s="213">
        <v>721</v>
      </c>
      <c r="F19" s="80" t="s">
        <v>201</v>
      </c>
      <c r="G19" s="216">
        <v>840</v>
      </c>
      <c r="H19" s="216"/>
      <c r="I19" s="216"/>
    </row>
    <row r="20" spans="1:9" ht="14.25">
      <c r="A20" s="212"/>
      <c r="B20" s="212"/>
      <c r="C20" s="212"/>
      <c r="D20" s="212"/>
      <c r="E20" s="212"/>
      <c r="F20" s="212"/>
      <c r="G20" s="212"/>
      <c r="H20" s="212"/>
      <c r="I20" s="212"/>
    </row>
    <row r="21" spans="1:9" ht="14.25">
      <c r="A21" s="212"/>
      <c r="B21" s="212"/>
      <c r="C21" s="212"/>
      <c r="D21" s="212"/>
      <c r="E21" s="212"/>
      <c r="F21" s="212"/>
      <c r="G21" s="212"/>
      <c r="H21" s="212"/>
      <c r="I21" s="212"/>
    </row>
    <row r="22" spans="1:9" ht="14.25">
      <c r="A22" s="217"/>
      <c r="B22" s="217"/>
      <c r="C22" s="217"/>
      <c r="D22" s="217"/>
      <c r="E22" s="217"/>
      <c r="F22" s="217"/>
      <c r="G22" s="217"/>
      <c r="H22" s="217"/>
      <c r="I22" s="217"/>
    </row>
    <row r="23" spans="1:9" ht="14.25">
      <c r="A23" s="217"/>
      <c r="B23" s="217"/>
      <c r="C23" s="217"/>
      <c r="D23" s="217"/>
      <c r="E23" s="217"/>
      <c r="F23" s="217"/>
      <c r="G23" s="217" t="s">
        <v>202</v>
      </c>
      <c r="H23" s="217"/>
      <c r="I23" s="217"/>
    </row>
    <row r="24" spans="1:9" ht="14.25">
      <c r="A24" s="217"/>
      <c r="B24" s="217"/>
      <c r="C24" s="217"/>
      <c r="D24" s="217"/>
      <c r="E24" s="217"/>
      <c r="F24" s="217"/>
      <c r="G24" s="217" t="s">
        <v>203</v>
      </c>
      <c r="H24" s="217"/>
      <c r="I24" s="217"/>
    </row>
    <row r="52" spans="1:15" ht="24.75" customHeight="1">
      <c r="A52" s="240" t="s">
        <v>22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1" t="s">
        <v>23</v>
      </c>
      <c r="M52" s="20"/>
      <c r="N52" s="20"/>
      <c r="O52" s="20"/>
    </row>
    <row r="53" spans="1:15" ht="20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4" ht="18" customHeight="1">
      <c r="A54" s="23" t="s">
        <v>178</v>
      </c>
      <c r="B54" s="24"/>
      <c r="C54" s="24"/>
      <c r="D54" s="25"/>
    </row>
    <row r="55" spans="1:2" ht="15" customHeight="1">
      <c r="A55" s="26" t="s">
        <v>8</v>
      </c>
      <c r="B55" s="22"/>
    </row>
    <row r="56" spans="1:2" ht="16.5" customHeight="1">
      <c r="A56" s="19"/>
      <c r="B56" s="22"/>
    </row>
    <row r="57" spans="1:6" ht="38.25" customHeight="1" thickBot="1">
      <c r="A57" s="28" t="s">
        <v>9</v>
      </c>
      <c r="B57" s="29"/>
      <c r="C57" s="30"/>
      <c r="D57" s="31" t="s">
        <v>42</v>
      </c>
      <c r="E57" s="31" t="s">
        <v>34</v>
      </c>
      <c r="F57" s="31" t="s">
        <v>43</v>
      </c>
    </row>
    <row r="58" spans="1:6" ht="8.25" customHeight="1" thickTop="1">
      <c r="A58" s="32"/>
      <c r="B58" s="33"/>
      <c r="C58" s="34"/>
      <c r="D58" s="35"/>
      <c r="E58" s="36"/>
      <c r="F58" s="36"/>
    </row>
    <row r="59" spans="1:6" ht="15">
      <c r="A59" s="246" t="s">
        <v>4</v>
      </c>
      <c r="B59" s="247"/>
      <c r="C59" s="248"/>
      <c r="D59" s="37">
        <v>4545390</v>
      </c>
      <c r="E59" s="37">
        <v>4535122</v>
      </c>
      <c r="F59" s="37">
        <v>4755009</v>
      </c>
    </row>
    <row r="60" spans="1:6" ht="32.25" customHeight="1">
      <c r="A60" s="243" t="s">
        <v>27</v>
      </c>
      <c r="B60" s="244"/>
      <c r="C60" s="245"/>
      <c r="D60" s="37">
        <v>4500</v>
      </c>
      <c r="E60" s="37">
        <v>4560</v>
      </c>
      <c r="F60" s="37">
        <v>4600</v>
      </c>
    </row>
    <row r="61" spans="1:6" ht="15">
      <c r="A61" s="246" t="s">
        <v>6</v>
      </c>
      <c r="B61" s="247"/>
      <c r="C61" s="248"/>
      <c r="D61" s="37">
        <v>90800</v>
      </c>
      <c r="E61" s="37">
        <v>91640</v>
      </c>
      <c r="F61" s="37">
        <v>93460</v>
      </c>
    </row>
    <row r="62" spans="1:6" ht="15">
      <c r="A62" s="246" t="s">
        <v>7</v>
      </c>
      <c r="B62" s="247"/>
      <c r="C62" s="248"/>
      <c r="D62" s="37"/>
      <c r="E62" s="37"/>
      <c r="F62" s="37"/>
    </row>
    <row r="63" spans="1:6" ht="15">
      <c r="A63" s="246" t="s">
        <v>10</v>
      </c>
      <c r="B63" s="247"/>
      <c r="C63" s="248"/>
      <c r="D63" s="37">
        <v>1500</v>
      </c>
      <c r="E63" s="37">
        <v>1500</v>
      </c>
      <c r="F63" s="37">
        <v>1500</v>
      </c>
    </row>
    <row r="64" spans="1:6" ht="31.5" customHeight="1">
      <c r="A64" s="243" t="s">
        <v>25</v>
      </c>
      <c r="B64" s="244"/>
      <c r="C64" s="245"/>
      <c r="D64" s="37">
        <v>840</v>
      </c>
      <c r="E64" s="37">
        <v>840</v>
      </c>
      <c r="F64" s="37">
        <v>840</v>
      </c>
    </row>
    <row r="65" spans="1:6" ht="15">
      <c r="A65" s="246" t="s">
        <v>26</v>
      </c>
      <c r="B65" s="247"/>
      <c r="C65" s="248"/>
      <c r="D65" s="37"/>
      <c r="E65" s="37"/>
      <c r="F65" s="37"/>
    </row>
    <row r="66" spans="1:6" ht="6.75" customHeight="1">
      <c r="A66" s="38"/>
      <c r="B66" s="39"/>
      <c r="C66" s="40"/>
      <c r="D66" s="40"/>
      <c r="E66" s="40"/>
      <c r="F66" s="40"/>
    </row>
    <row r="67" spans="1:6" ht="15.75" thickBot="1">
      <c r="A67" s="41" t="s">
        <v>11</v>
      </c>
      <c r="B67" s="42"/>
      <c r="C67" s="43"/>
      <c r="D67" s="43">
        <f>SUM(D59:D66)</f>
        <v>4643030</v>
      </c>
      <c r="E67" s="42">
        <f>SUM(E59:E66)</f>
        <v>4633662</v>
      </c>
      <c r="F67" s="43">
        <f>SUM(F59:F66)</f>
        <v>4855409</v>
      </c>
    </row>
    <row r="68" spans="1:5" ht="15.75" thickTop="1">
      <c r="A68" s="64"/>
      <c r="B68" s="19"/>
      <c r="D68" s="46"/>
      <c r="E68" s="46"/>
    </row>
    <row r="69" spans="1:14" s="27" customFormat="1" ht="15.75" customHeight="1">
      <c r="A69" s="62" t="s">
        <v>12</v>
      </c>
      <c r="B69" s="44"/>
      <c r="C69" s="22"/>
      <c r="D69" s="46"/>
      <c r="E69" s="44" t="s">
        <v>164</v>
      </c>
      <c r="F69" s="22"/>
      <c r="G69" s="22"/>
      <c r="H69" s="22"/>
      <c r="I69" s="22"/>
      <c r="J69" s="22"/>
      <c r="K69" s="22"/>
      <c r="L69" s="22"/>
      <c r="M69" s="57" t="s">
        <v>16</v>
      </c>
      <c r="N69" s="57" t="s">
        <v>17</v>
      </c>
    </row>
    <row r="70" spans="1:10" ht="15">
      <c r="A70" s="63" t="s">
        <v>13</v>
      </c>
      <c r="B70" s="47"/>
      <c r="C70" s="47"/>
      <c r="D70" s="47"/>
      <c r="E70" s="154" t="s">
        <v>165</v>
      </c>
      <c r="F70" s="47"/>
      <c r="G70" s="47"/>
      <c r="H70" s="47"/>
      <c r="I70" s="47"/>
      <c r="J70" s="47"/>
    </row>
    <row r="71" spans="1:12" ht="23.25" customHeight="1">
      <c r="A71" s="147" t="s">
        <v>166</v>
      </c>
      <c r="B71" s="47"/>
      <c r="C71" s="47"/>
      <c r="D71" s="47"/>
      <c r="E71" s="163" t="s">
        <v>167</v>
      </c>
      <c r="F71" s="47"/>
      <c r="G71" s="47"/>
      <c r="H71" s="47"/>
      <c r="I71" s="47"/>
      <c r="J71" s="47"/>
      <c r="L71" s="51" t="s">
        <v>1</v>
      </c>
    </row>
    <row r="72" spans="1:12" ht="90">
      <c r="A72" s="164" t="s">
        <v>33</v>
      </c>
      <c r="B72" s="164" t="s">
        <v>15</v>
      </c>
      <c r="C72" s="165" t="s">
        <v>44</v>
      </c>
      <c r="D72" s="165" t="s">
        <v>4</v>
      </c>
      <c r="E72" s="165" t="s">
        <v>5</v>
      </c>
      <c r="F72" s="165" t="s">
        <v>6</v>
      </c>
      <c r="G72" s="165" t="s">
        <v>7</v>
      </c>
      <c r="H72" s="165" t="s">
        <v>10</v>
      </c>
      <c r="I72" s="165" t="s">
        <v>35</v>
      </c>
      <c r="J72" s="165" t="s">
        <v>26</v>
      </c>
      <c r="K72" s="165" t="s">
        <v>36</v>
      </c>
      <c r="L72" s="165" t="s">
        <v>45</v>
      </c>
    </row>
    <row r="73" spans="1:14" ht="14.25" customHeight="1">
      <c r="A73" s="65">
        <v>31</v>
      </c>
      <c r="B73" s="65" t="s">
        <v>118</v>
      </c>
      <c r="C73" s="66">
        <f>C74+C77+C84+C94</f>
        <v>4182270</v>
      </c>
      <c r="D73" s="66"/>
      <c r="E73" s="67">
        <f aca="true" t="shared" si="0" ref="E73:J73">SUM(E74:E83)</f>
        <v>0</v>
      </c>
      <c r="F73" s="67">
        <f t="shared" si="0"/>
        <v>0</v>
      </c>
      <c r="G73" s="67">
        <f t="shared" si="0"/>
        <v>0</v>
      </c>
      <c r="H73" s="67">
        <f t="shared" si="0"/>
        <v>0</v>
      </c>
      <c r="I73" s="67">
        <f t="shared" si="0"/>
        <v>0</v>
      </c>
      <c r="J73" s="67">
        <f t="shared" si="0"/>
        <v>0</v>
      </c>
      <c r="K73" s="67">
        <f>(C73*0.2%)+C73</f>
        <v>4190634.54</v>
      </c>
      <c r="L73" s="67">
        <f>(K73*5.1%)+K73</f>
        <v>4404356.90154</v>
      </c>
      <c r="M73" s="58">
        <f>SUM(M74:M99)</f>
        <v>0</v>
      </c>
      <c r="N73" s="58">
        <f>SUM(N74:N99)</f>
        <v>0</v>
      </c>
    </row>
    <row r="74" spans="1:14" ht="14.25" customHeight="1">
      <c r="A74" s="65">
        <v>311</v>
      </c>
      <c r="B74" s="68" t="s">
        <v>117</v>
      </c>
      <c r="C74" s="66">
        <v>2789290</v>
      </c>
      <c r="D74" s="183"/>
      <c r="E74" s="69"/>
      <c r="F74" s="69"/>
      <c r="G74" s="69"/>
      <c r="H74" s="69"/>
      <c r="I74" s="69"/>
      <c r="J74" s="69"/>
      <c r="K74" s="69"/>
      <c r="L74" s="69"/>
      <c r="M74" s="22">
        <v>0</v>
      </c>
      <c r="N74" s="22">
        <v>0</v>
      </c>
    </row>
    <row r="75" spans="1:14" ht="14.25" customHeight="1">
      <c r="A75" s="70">
        <v>3111</v>
      </c>
      <c r="B75" s="71" t="s">
        <v>116</v>
      </c>
      <c r="C75" s="72">
        <v>2789290</v>
      </c>
      <c r="D75" s="72"/>
      <c r="E75" s="69"/>
      <c r="F75" s="69"/>
      <c r="G75" s="69"/>
      <c r="H75" s="69"/>
      <c r="I75" s="69"/>
      <c r="J75" s="69"/>
      <c r="K75" s="69"/>
      <c r="L75" s="69"/>
      <c r="M75" s="22">
        <v>0</v>
      </c>
      <c r="N75" s="22">
        <v>0</v>
      </c>
    </row>
    <row r="76" spans="1:12" ht="14.25" customHeight="1">
      <c r="A76" s="70">
        <v>31111</v>
      </c>
      <c r="B76" s="71" t="s">
        <v>133</v>
      </c>
      <c r="C76" s="72">
        <v>2789290</v>
      </c>
      <c r="D76" s="72">
        <v>2789290</v>
      </c>
      <c r="E76" s="69"/>
      <c r="F76" s="69"/>
      <c r="G76" s="69"/>
      <c r="H76" s="69"/>
      <c r="I76" s="69"/>
      <c r="J76" s="69"/>
      <c r="K76" s="69"/>
      <c r="L76" s="69"/>
    </row>
    <row r="77" spans="1:12" ht="14.25" customHeight="1">
      <c r="A77" s="65">
        <v>312</v>
      </c>
      <c r="B77" s="73" t="s">
        <v>119</v>
      </c>
      <c r="C77" s="66">
        <v>151150</v>
      </c>
      <c r="D77" s="183"/>
      <c r="E77" s="69"/>
      <c r="F77" s="69"/>
      <c r="G77" s="69"/>
      <c r="H77" s="69"/>
      <c r="I77" s="69"/>
      <c r="J77" s="69"/>
      <c r="K77" s="69"/>
      <c r="L77" s="69"/>
    </row>
    <row r="78" spans="1:12" ht="14.25" customHeight="1">
      <c r="A78" s="184">
        <v>3121</v>
      </c>
      <c r="B78" s="185" t="s">
        <v>119</v>
      </c>
      <c r="C78" s="183">
        <f>C79+C80+C81+C82+C83</f>
        <v>151150</v>
      </c>
      <c r="D78" s="183"/>
      <c r="E78" s="69"/>
      <c r="F78" s="69"/>
      <c r="G78" s="69"/>
      <c r="H78" s="69"/>
      <c r="I78" s="69"/>
      <c r="J78" s="69"/>
      <c r="K78" s="69"/>
      <c r="L78" s="69"/>
    </row>
    <row r="79" spans="1:12" ht="14.25" customHeight="1">
      <c r="A79" s="70">
        <v>31212</v>
      </c>
      <c r="B79" s="71" t="s">
        <v>120</v>
      </c>
      <c r="C79" s="72">
        <v>16000</v>
      </c>
      <c r="D79" s="72">
        <v>16000</v>
      </c>
      <c r="E79" s="69"/>
      <c r="F79" s="69"/>
      <c r="G79" s="69"/>
      <c r="H79" s="69"/>
      <c r="I79" s="69"/>
      <c r="J79" s="69"/>
      <c r="K79" s="69"/>
      <c r="L79" s="69"/>
    </row>
    <row r="80" spans="1:14" ht="14.25" customHeight="1">
      <c r="A80" s="70">
        <v>31213</v>
      </c>
      <c r="B80" s="74" t="s">
        <v>121</v>
      </c>
      <c r="C80" s="72">
        <v>45000</v>
      </c>
      <c r="D80" s="72">
        <v>45000</v>
      </c>
      <c r="E80" s="69"/>
      <c r="F80" s="69"/>
      <c r="G80" s="69"/>
      <c r="H80" s="69"/>
      <c r="I80" s="69"/>
      <c r="J80" s="69"/>
      <c r="K80" s="69"/>
      <c r="L80" s="69"/>
      <c r="M80" s="22">
        <v>0</v>
      </c>
      <c r="N80" s="22">
        <v>0</v>
      </c>
    </row>
    <row r="81" spans="1:12" ht="14.25" customHeight="1">
      <c r="A81" s="70">
        <v>31214</v>
      </c>
      <c r="B81" s="74" t="s">
        <v>122</v>
      </c>
      <c r="C81" s="72">
        <v>23600</v>
      </c>
      <c r="D81" s="72">
        <v>23600</v>
      </c>
      <c r="E81" s="69"/>
      <c r="F81" s="69"/>
      <c r="G81" s="69"/>
      <c r="H81" s="69"/>
      <c r="I81" s="69"/>
      <c r="J81" s="69"/>
      <c r="K81" s="69"/>
      <c r="L81" s="69"/>
    </row>
    <row r="82" spans="1:12" ht="14.25" customHeight="1">
      <c r="A82" s="70">
        <v>31215</v>
      </c>
      <c r="B82" s="74" t="s">
        <v>123</v>
      </c>
      <c r="C82" s="72">
        <v>18550</v>
      </c>
      <c r="D82" s="72">
        <v>18550</v>
      </c>
      <c r="E82" s="69"/>
      <c r="F82" s="69"/>
      <c r="G82" s="69"/>
      <c r="H82" s="69"/>
      <c r="I82" s="69"/>
      <c r="J82" s="69"/>
      <c r="K82" s="69"/>
      <c r="L82" s="69"/>
    </row>
    <row r="83" spans="1:14" ht="14.25" customHeight="1">
      <c r="A83" s="70">
        <v>31216</v>
      </c>
      <c r="B83" s="71" t="s">
        <v>124</v>
      </c>
      <c r="C83" s="72">
        <v>48000</v>
      </c>
      <c r="D83" s="72">
        <v>48000</v>
      </c>
      <c r="E83" s="69"/>
      <c r="F83" s="69"/>
      <c r="G83" s="69"/>
      <c r="H83" s="69"/>
      <c r="I83" s="69"/>
      <c r="J83" s="69"/>
      <c r="K83" s="69"/>
      <c r="L83" s="69"/>
      <c r="M83" s="22">
        <v>0</v>
      </c>
      <c r="N83" s="22">
        <v>0</v>
      </c>
    </row>
    <row r="84" spans="1:12" ht="14.25" customHeight="1">
      <c r="A84" s="65">
        <v>313</v>
      </c>
      <c r="B84" s="73" t="s">
        <v>125</v>
      </c>
      <c r="C84" s="66">
        <f>SUM(C86+C87+C90)</f>
        <v>981830</v>
      </c>
      <c r="D84" s="183"/>
      <c r="E84" s="69"/>
      <c r="F84" s="69"/>
      <c r="G84" s="69"/>
      <c r="H84" s="69"/>
      <c r="I84" s="69"/>
      <c r="J84" s="69"/>
      <c r="K84" s="69"/>
      <c r="L84" s="69"/>
    </row>
    <row r="85" spans="1:12" ht="14.25" customHeight="1">
      <c r="A85" s="184">
        <v>3131</v>
      </c>
      <c r="B85" s="185" t="s">
        <v>126</v>
      </c>
      <c r="C85" s="183">
        <v>557858</v>
      </c>
      <c r="D85" s="183"/>
      <c r="E85" s="69"/>
      <c r="F85" s="69"/>
      <c r="G85" s="69"/>
      <c r="H85" s="69"/>
      <c r="I85" s="69"/>
      <c r="J85" s="69"/>
      <c r="K85" s="69"/>
      <c r="L85" s="69"/>
    </row>
    <row r="86" spans="1:12" ht="14.25" customHeight="1">
      <c r="A86" s="70">
        <v>31311</v>
      </c>
      <c r="B86" s="71" t="s">
        <v>126</v>
      </c>
      <c r="C86" s="72">
        <v>557858</v>
      </c>
      <c r="D86" s="72">
        <v>557858</v>
      </c>
      <c r="E86" s="69"/>
      <c r="F86" s="69"/>
      <c r="G86" s="69"/>
      <c r="H86" s="69"/>
      <c r="I86" s="69"/>
      <c r="J86" s="69"/>
      <c r="K86" s="69"/>
      <c r="L86" s="69"/>
    </row>
    <row r="87" spans="1:12" ht="14.25" customHeight="1">
      <c r="A87" s="75">
        <v>3132</v>
      </c>
      <c r="B87" s="71" t="s">
        <v>127</v>
      </c>
      <c r="C87" s="72">
        <v>376554</v>
      </c>
      <c r="D87" s="72"/>
      <c r="E87" s="69"/>
      <c r="F87" s="69"/>
      <c r="G87" s="69"/>
      <c r="H87" s="69"/>
      <c r="I87" s="69"/>
      <c r="J87" s="69"/>
      <c r="K87" s="69"/>
      <c r="L87" s="69"/>
    </row>
    <row r="88" spans="1:12" ht="14.25" customHeight="1">
      <c r="A88" s="70">
        <v>31321</v>
      </c>
      <c r="B88" s="71" t="s">
        <v>127</v>
      </c>
      <c r="C88" s="72">
        <v>362608</v>
      </c>
      <c r="D88" s="72">
        <v>362608</v>
      </c>
      <c r="E88" s="69"/>
      <c r="F88" s="69"/>
      <c r="G88" s="69"/>
      <c r="H88" s="69"/>
      <c r="I88" s="69"/>
      <c r="J88" s="69"/>
      <c r="K88" s="69"/>
      <c r="L88" s="69"/>
    </row>
    <row r="89" spans="1:12" ht="14.25" customHeight="1">
      <c r="A89" s="70">
        <v>31322</v>
      </c>
      <c r="B89" s="76" t="s">
        <v>128</v>
      </c>
      <c r="C89" s="72">
        <v>13946</v>
      </c>
      <c r="D89" s="72">
        <v>13946</v>
      </c>
      <c r="E89" s="69"/>
      <c r="F89" s="69"/>
      <c r="G89" s="69"/>
      <c r="H89" s="69"/>
      <c r="I89" s="69"/>
      <c r="J89" s="69"/>
      <c r="K89" s="69"/>
      <c r="L89" s="69"/>
    </row>
    <row r="90" spans="1:12" ht="14.25" customHeight="1">
      <c r="A90" s="75">
        <v>3133</v>
      </c>
      <c r="B90" s="76" t="s">
        <v>130</v>
      </c>
      <c r="C90" s="72">
        <v>47418</v>
      </c>
      <c r="D90" s="72"/>
      <c r="E90" s="69"/>
      <c r="F90" s="69"/>
      <c r="G90" s="69"/>
      <c r="H90" s="69"/>
      <c r="I90" s="69"/>
      <c r="J90" s="69"/>
      <c r="K90" s="69"/>
      <c r="L90" s="69"/>
    </row>
    <row r="91" spans="1:12" ht="14.25" customHeight="1">
      <c r="A91" s="70">
        <v>31331</v>
      </c>
      <c r="B91" s="76" t="s">
        <v>129</v>
      </c>
      <c r="C91" s="72">
        <v>44629</v>
      </c>
      <c r="D91" s="72">
        <v>44629</v>
      </c>
      <c r="E91" s="69"/>
      <c r="F91" s="69"/>
      <c r="G91" s="69"/>
      <c r="H91" s="69"/>
      <c r="I91" s="69"/>
      <c r="J91" s="69"/>
      <c r="K91" s="69"/>
      <c r="L91" s="69"/>
    </row>
    <row r="92" spans="1:12" ht="14.25" customHeight="1">
      <c r="A92" s="70">
        <v>31332</v>
      </c>
      <c r="B92" s="76" t="s">
        <v>130</v>
      </c>
      <c r="C92" s="72">
        <v>2789</v>
      </c>
      <c r="D92" s="72">
        <v>2789</v>
      </c>
      <c r="E92" s="149"/>
      <c r="F92" s="149"/>
      <c r="G92" s="149"/>
      <c r="H92" s="149"/>
      <c r="I92" s="149"/>
      <c r="J92" s="149"/>
      <c r="K92" s="149"/>
      <c r="L92" s="149"/>
    </row>
    <row r="93" spans="1:12" ht="14.25" customHeight="1">
      <c r="A93" s="65">
        <v>32</v>
      </c>
      <c r="B93" s="65" t="s">
        <v>108</v>
      </c>
      <c r="C93" s="66">
        <v>260000</v>
      </c>
      <c r="D93" s="66"/>
      <c r="E93" s="67"/>
      <c r="F93" s="67"/>
      <c r="G93" s="67"/>
      <c r="H93" s="67"/>
      <c r="I93" s="67"/>
      <c r="J93" s="67"/>
      <c r="K93" s="67"/>
      <c r="L93" s="67"/>
    </row>
    <row r="94" spans="1:12" ht="14.25" customHeight="1">
      <c r="A94" s="65">
        <v>321</v>
      </c>
      <c r="B94" s="148" t="s">
        <v>107</v>
      </c>
      <c r="C94" s="66">
        <v>260000</v>
      </c>
      <c r="D94" s="183"/>
      <c r="E94" s="150"/>
      <c r="F94" s="150"/>
      <c r="G94" s="150"/>
      <c r="H94" s="150"/>
      <c r="I94" s="150"/>
      <c r="J94" s="150"/>
      <c r="K94" s="150"/>
      <c r="L94" s="150"/>
    </row>
    <row r="95" spans="1:12" ht="14.25" customHeight="1">
      <c r="A95" s="83">
        <v>3212</v>
      </c>
      <c r="B95" s="80" t="s">
        <v>111</v>
      </c>
      <c r="C95" s="72">
        <v>260000</v>
      </c>
      <c r="D95" s="79"/>
      <c r="E95" s="79"/>
      <c r="F95" s="79"/>
      <c r="G95" s="79"/>
      <c r="H95" s="79"/>
      <c r="I95" s="79"/>
      <c r="J95" s="79"/>
      <c r="K95" s="79"/>
      <c r="L95" s="79"/>
    </row>
    <row r="96" spans="1:12" ht="14.25" customHeight="1">
      <c r="A96" s="82">
        <v>32121</v>
      </c>
      <c r="B96" s="80" t="s">
        <v>110</v>
      </c>
      <c r="C96" s="84">
        <v>260000</v>
      </c>
      <c r="D96" s="69">
        <v>260000</v>
      </c>
      <c r="E96" s="79"/>
      <c r="F96" s="79"/>
      <c r="G96" s="79"/>
      <c r="H96" s="79"/>
      <c r="I96" s="79"/>
      <c r="J96" s="79"/>
      <c r="K96" s="79"/>
      <c r="L96" s="79"/>
    </row>
    <row r="97" spans="1:5" ht="38.25" customHeight="1">
      <c r="A97" s="62" t="s">
        <v>12</v>
      </c>
      <c r="B97" s="44"/>
      <c r="D97" s="46"/>
      <c r="E97" s="44" t="s">
        <v>168</v>
      </c>
    </row>
    <row r="98" spans="1:12" ht="15">
      <c r="A98" s="63" t="s">
        <v>13</v>
      </c>
      <c r="B98" s="47"/>
      <c r="C98" s="47"/>
      <c r="D98" s="47"/>
      <c r="E98" s="154" t="s">
        <v>169</v>
      </c>
      <c r="F98" s="47"/>
      <c r="G98" s="47"/>
      <c r="H98" s="47"/>
      <c r="I98" s="47"/>
      <c r="J98" s="47"/>
      <c r="L98" s="51" t="s">
        <v>1</v>
      </c>
    </row>
    <row r="99" spans="1:14" ht="95.25" customHeight="1">
      <c r="A99" s="164" t="s">
        <v>33</v>
      </c>
      <c r="B99" s="164" t="s">
        <v>15</v>
      </c>
      <c r="C99" s="165" t="s">
        <v>44</v>
      </c>
      <c r="D99" s="165" t="s">
        <v>4</v>
      </c>
      <c r="E99" s="165" t="s">
        <v>5</v>
      </c>
      <c r="F99" s="165" t="s">
        <v>6</v>
      </c>
      <c r="G99" s="165" t="s">
        <v>7</v>
      </c>
      <c r="H99" s="165" t="s">
        <v>10</v>
      </c>
      <c r="I99" s="165" t="s">
        <v>35</v>
      </c>
      <c r="J99" s="165" t="s">
        <v>26</v>
      </c>
      <c r="K99" s="165" t="s">
        <v>36</v>
      </c>
      <c r="L99" s="165" t="s">
        <v>45</v>
      </c>
      <c r="M99" s="22">
        <v>0</v>
      </c>
      <c r="N99" s="22">
        <v>0</v>
      </c>
    </row>
    <row r="100" spans="1:12" ht="14.25" customHeight="1">
      <c r="A100" s="65">
        <v>32</v>
      </c>
      <c r="B100" s="65" t="s">
        <v>108</v>
      </c>
      <c r="C100" s="151">
        <f>SUM(C102+C105)</f>
        <v>2948</v>
      </c>
      <c r="D100" s="67"/>
      <c r="E100" s="167"/>
      <c r="F100" s="167"/>
      <c r="G100" s="167"/>
      <c r="H100" s="167"/>
      <c r="I100" s="167"/>
      <c r="J100" s="167"/>
      <c r="K100" s="168">
        <f>C100-(C100*1.9%)</f>
        <v>2891.988</v>
      </c>
      <c r="L100" s="168">
        <f>K100+(K100*1.8%)</f>
        <v>2944.043784</v>
      </c>
    </row>
    <row r="101" spans="1:12" ht="14.25" customHeight="1">
      <c r="A101" s="65">
        <v>321</v>
      </c>
      <c r="B101" s="73" t="s">
        <v>107</v>
      </c>
      <c r="C101" s="151">
        <f>SUM(C102+C105)</f>
        <v>2948</v>
      </c>
      <c r="D101" s="178"/>
      <c r="E101" s="149"/>
      <c r="F101" s="149"/>
      <c r="G101" s="149"/>
      <c r="H101" s="149"/>
      <c r="I101" s="149"/>
      <c r="J101" s="149"/>
      <c r="K101" s="150"/>
      <c r="L101" s="150"/>
    </row>
    <row r="102" spans="1:12" ht="14.25" customHeight="1">
      <c r="A102" s="75">
        <v>3211</v>
      </c>
      <c r="B102" s="80" t="s">
        <v>102</v>
      </c>
      <c r="C102" s="186">
        <v>2448</v>
      </c>
      <c r="D102" s="178"/>
      <c r="E102" s="149"/>
      <c r="F102" s="149"/>
      <c r="G102" s="149"/>
      <c r="H102" s="149"/>
      <c r="I102" s="149"/>
      <c r="J102" s="149"/>
      <c r="K102" s="150"/>
      <c r="L102" s="150"/>
    </row>
    <row r="103" spans="1:12" ht="14.25" customHeight="1">
      <c r="A103" s="187">
        <v>32111</v>
      </c>
      <c r="B103" s="188" t="s">
        <v>103</v>
      </c>
      <c r="C103" s="189">
        <v>948</v>
      </c>
      <c r="D103" s="190"/>
      <c r="E103" s="191"/>
      <c r="F103" s="191"/>
      <c r="G103" s="191"/>
      <c r="H103" s="191"/>
      <c r="I103" s="191"/>
      <c r="J103" s="191"/>
      <c r="K103" s="192"/>
      <c r="L103" s="192"/>
    </row>
    <row r="104" spans="1:256" s="46" customFormat="1" ht="14.25" customHeight="1">
      <c r="A104" s="82">
        <v>32115</v>
      </c>
      <c r="B104" s="80" t="s">
        <v>105</v>
      </c>
      <c r="C104" s="182">
        <v>1500</v>
      </c>
      <c r="D104" s="182">
        <v>1500</v>
      </c>
      <c r="E104" s="82"/>
      <c r="F104" s="80"/>
      <c r="G104" s="82"/>
      <c r="H104" s="80"/>
      <c r="I104" s="82"/>
      <c r="J104" s="80"/>
      <c r="K104" s="82"/>
      <c r="L104" s="80"/>
      <c r="M104" s="152"/>
      <c r="N104" s="153"/>
      <c r="O104" s="152"/>
      <c r="P104" s="153"/>
      <c r="Q104" s="152"/>
      <c r="R104" s="153"/>
      <c r="S104" s="152"/>
      <c r="T104" s="153"/>
      <c r="U104" s="152"/>
      <c r="V104" s="153"/>
      <c r="W104" s="152"/>
      <c r="X104" s="153"/>
      <c r="Y104" s="152"/>
      <c r="Z104" s="153"/>
      <c r="AA104" s="152"/>
      <c r="AB104" s="153"/>
      <c r="AC104" s="152"/>
      <c r="AD104" s="153"/>
      <c r="AE104" s="152"/>
      <c r="AF104" s="153"/>
      <c r="AG104" s="152"/>
      <c r="AH104" s="153"/>
      <c r="AI104" s="152"/>
      <c r="AJ104" s="153"/>
      <c r="AK104" s="152"/>
      <c r="AL104" s="153"/>
      <c r="AM104" s="152"/>
      <c r="AN104" s="153"/>
      <c r="AO104" s="152"/>
      <c r="AP104" s="153"/>
      <c r="AQ104" s="152"/>
      <c r="AR104" s="153"/>
      <c r="AS104" s="152"/>
      <c r="AT104" s="153"/>
      <c r="AU104" s="152"/>
      <c r="AV104" s="153"/>
      <c r="AW104" s="152"/>
      <c r="AX104" s="153"/>
      <c r="AY104" s="152"/>
      <c r="AZ104" s="153"/>
      <c r="BA104" s="152"/>
      <c r="BB104" s="153"/>
      <c r="BC104" s="152"/>
      <c r="BD104" s="153"/>
      <c r="BE104" s="152"/>
      <c r="BF104" s="153"/>
      <c r="BG104" s="152"/>
      <c r="BH104" s="153"/>
      <c r="BI104" s="152"/>
      <c r="BJ104" s="153"/>
      <c r="BK104" s="152"/>
      <c r="BL104" s="153"/>
      <c r="BM104" s="152"/>
      <c r="BN104" s="153"/>
      <c r="BO104" s="152"/>
      <c r="BP104" s="153"/>
      <c r="BQ104" s="152"/>
      <c r="BR104" s="153"/>
      <c r="BS104" s="152"/>
      <c r="BT104" s="153"/>
      <c r="BU104" s="152"/>
      <c r="BV104" s="153"/>
      <c r="BW104" s="152"/>
      <c r="BX104" s="153"/>
      <c r="BY104" s="152"/>
      <c r="BZ104" s="153"/>
      <c r="CA104" s="152"/>
      <c r="CB104" s="153"/>
      <c r="CC104" s="152"/>
      <c r="CD104" s="153"/>
      <c r="CE104" s="152"/>
      <c r="CF104" s="153"/>
      <c r="CG104" s="152"/>
      <c r="CH104" s="153"/>
      <c r="CI104" s="152"/>
      <c r="CJ104" s="153"/>
      <c r="CK104" s="152"/>
      <c r="CL104" s="153"/>
      <c r="CM104" s="152"/>
      <c r="CN104" s="153"/>
      <c r="CO104" s="152"/>
      <c r="CP104" s="153"/>
      <c r="CQ104" s="152"/>
      <c r="CR104" s="153"/>
      <c r="CS104" s="152"/>
      <c r="CT104" s="153"/>
      <c r="CU104" s="152"/>
      <c r="CV104" s="153"/>
      <c r="CW104" s="152"/>
      <c r="CX104" s="153"/>
      <c r="CY104" s="152"/>
      <c r="CZ104" s="153"/>
      <c r="DA104" s="152"/>
      <c r="DB104" s="153"/>
      <c r="DC104" s="152"/>
      <c r="DD104" s="153"/>
      <c r="DE104" s="152"/>
      <c r="DF104" s="153"/>
      <c r="DG104" s="152"/>
      <c r="DH104" s="153"/>
      <c r="DI104" s="152"/>
      <c r="DJ104" s="153"/>
      <c r="DK104" s="152"/>
      <c r="DL104" s="153"/>
      <c r="DM104" s="152"/>
      <c r="DN104" s="153"/>
      <c r="DO104" s="152"/>
      <c r="DP104" s="153"/>
      <c r="DQ104" s="152"/>
      <c r="DR104" s="153"/>
      <c r="DS104" s="152"/>
      <c r="DT104" s="153"/>
      <c r="DU104" s="152"/>
      <c r="DV104" s="153"/>
      <c r="DW104" s="152"/>
      <c r="DX104" s="153"/>
      <c r="DY104" s="152"/>
      <c r="DZ104" s="153"/>
      <c r="EA104" s="152"/>
      <c r="EB104" s="153"/>
      <c r="EC104" s="152"/>
      <c r="ED104" s="153"/>
      <c r="EE104" s="152"/>
      <c r="EF104" s="153"/>
      <c r="EG104" s="152"/>
      <c r="EH104" s="153"/>
      <c r="EI104" s="152"/>
      <c r="EJ104" s="153"/>
      <c r="EK104" s="152"/>
      <c r="EL104" s="153"/>
      <c r="EM104" s="152"/>
      <c r="EN104" s="153"/>
      <c r="EO104" s="152"/>
      <c r="EP104" s="153"/>
      <c r="EQ104" s="152"/>
      <c r="ER104" s="153"/>
      <c r="ES104" s="152"/>
      <c r="ET104" s="153"/>
      <c r="EU104" s="152"/>
      <c r="EV104" s="153"/>
      <c r="EW104" s="152"/>
      <c r="EX104" s="153"/>
      <c r="EY104" s="152"/>
      <c r="EZ104" s="153"/>
      <c r="FA104" s="152"/>
      <c r="FB104" s="153"/>
      <c r="FC104" s="152"/>
      <c r="FD104" s="153"/>
      <c r="FE104" s="152"/>
      <c r="FF104" s="153"/>
      <c r="FG104" s="152"/>
      <c r="FH104" s="153"/>
      <c r="FI104" s="152"/>
      <c r="FJ104" s="153"/>
      <c r="FK104" s="152"/>
      <c r="FL104" s="153"/>
      <c r="FM104" s="152"/>
      <c r="FN104" s="153"/>
      <c r="FO104" s="152"/>
      <c r="FP104" s="153"/>
      <c r="FQ104" s="152"/>
      <c r="FR104" s="153"/>
      <c r="FS104" s="152"/>
      <c r="FT104" s="153"/>
      <c r="FU104" s="152"/>
      <c r="FV104" s="153"/>
      <c r="FW104" s="152"/>
      <c r="FX104" s="153"/>
      <c r="FY104" s="152"/>
      <c r="FZ104" s="153"/>
      <c r="GA104" s="152"/>
      <c r="GB104" s="153"/>
      <c r="GC104" s="152"/>
      <c r="GD104" s="153"/>
      <c r="GE104" s="152"/>
      <c r="GF104" s="153"/>
      <c r="GG104" s="152"/>
      <c r="GH104" s="153"/>
      <c r="GI104" s="152"/>
      <c r="GJ104" s="153"/>
      <c r="GK104" s="152"/>
      <c r="GL104" s="153"/>
      <c r="GM104" s="152"/>
      <c r="GN104" s="153"/>
      <c r="GO104" s="152"/>
      <c r="GP104" s="153"/>
      <c r="GQ104" s="152"/>
      <c r="GR104" s="153"/>
      <c r="GS104" s="152"/>
      <c r="GT104" s="153"/>
      <c r="GU104" s="152"/>
      <c r="GV104" s="153"/>
      <c r="GW104" s="152"/>
      <c r="GX104" s="153"/>
      <c r="GY104" s="152"/>
      <c r="GZ104" s="153"/>
      <c r="HA104" s="152"/>
      <c r="HB104" s="153"/>
      <c r="HC104" s="152"/>
      <c r="HD104" s="153"/>
      <c r="HE104" s="152"/>
      <c r="HF104" s="153"/>
      <c r="HG104" s="152"/>
      <c r="HH104" s="153"/>
      <c r="HI104" s="152"/>
      <c r="HJ104" s="153"/>
      <c r="HK104" s="152"/>
      <c r="HL104" s="153"/>
      <c r="HM104" s="152"/>
      <c r="HN104" s="153"/>
      <c r="HO104" s="152"/>
      <c r="HP104" s="153"/>
      <c r="HQ104" s="152"/>
      <c r="HR104" s="153"/>
      <c r="HS104" s="152"/>
      <c r="HT104" s="153"/>
      <c r="HU104" s="152"/>
      <c r="HV104" s="153"/>
      <c r="HW104" s="152"/>
      <c r="HX104" s="153"/>
      <c r="HY104" s="152"/>
      <c r="HZ104" s="153"/>
      <c r="IA104" s="152"/>
      <c r="IB104" s="153"/>
      <c r="IC104" s="152"/>
      <c r="ID104" s="153"/>
      <c r="IE104" s="152"/>
      <c r="IF104" s="153"/>
      <c r="IG104" s="152"/>
      <c r="IH104" s="153"/>
      <c r="II104" s="152"/>
      <c r="IJ104" s="153"/>
      <c r="IK104" s="152"/>
      <c r="IL104" s="153"/>
      <c r="IM104" s="152"/>
      <c r="IN104" s="153"/>
      <c r="IO104" s="152"/>
      <c r="IP104" s="153"/>
      <c r="IQ104" s="152"/>
      <c r="IR104" s="153"/>
      <c r="IS104" s="152"/>
      <c r="IT104" s="153"/>
      <c r="IU104" s="152"/>
      <c r="IV104" s="153"/>
    </row>
    <row r="105" spans="1:12" ht="14.25" customHeight="1">
      <c r="A105" s="193">
        <v>3213</v>
      </c>
      <c r="B105" s="194" t="s">
        <v>92</v>
      </c>
      <c r="C105" s="195">
        <v>500</v>
      </c>
      <c r="D105" s="196"/>
      <c r="E105" s="197"/>
      <c r="F105" s="197"/>
      <c r="G105" s="197"/>
      <c r="H105" s="197"/>
      <c r="I105" s="197"/>
      <c r="J105" s="197"/>
      <c r="K105" s="197"/>
      <c r="L105" s="197"/>
    </row>
    <row r="106" spans="1:12" ht="15">
      <c r="A106" s="82">
        <v>32131</v>
      </c>
      <c r="B106" s="80" t="s">
        <v>93</v>
      </c>
      <c r="C106" s="86">
        <v>500</v>
      </c>
      <c r="D106" s="166">
        <v>500</v>
      </c>
      <c r="E106" s="69"/>
      <c r="F106" s="69"/>
      <c r="G106" s="69"/>
      <c r="H106" s="69"/>
      <c r="I106" s="79"/>
      <c r="J106" s="79"/>
      <c r="K106" s="79"/>
      <c r="L106" s="79"/>
    </row>
    <row r="107" spans="1:5" ht="38.25" customHeight="1">
      <c r="A107" s="62" t="s">
        <v>12</v>
      </c>
      <c r="B107" s="44"/>
      <c r="D107" s="46"/>
      <c r="E107" s="44" t="s">
        <v>168</v>
      </c>
    </row>
    <row r="108" spans="1:12" ht="15" customHeight="1">
      <c r="A108" s="63" t="s">
        <v>13</v>
      </c>
      <c r="B108" s="47"/>
      <c r="C108" s="47"/>
      <c r="D108" s="47"/>
      <c r="E108" s="154" t="s">
        <v>170</v>
      </c>
      <c r="F108" s="47"/>
      <c r="G108" s="47"/>
      <c r="H108" s="47"/>
      <c r="I108" s="47"/>
      <c r="J108" s="47"/>
      <c r="L108" s="51" t="s">
        <v>1</v>
      </c>
    </row>
    <row r="109" spans="1:12" ht="94.5" customHeight="1">
      <c r="A109" s="164" t="s">
        <v>33</v>
      </c>
      <c r="B109" s="164" t="s">
        <v>15</v>
      </c>
      <c r="C109" s="165" t="s">
        <v>44</v>
      </c>
      <c r="D109" s="165" t="s">
        <v>4</v>
      </c>
      <c r="E109" s="165" t="s">
        <v>5</v>
      </c>
      <c r="F109" s="165" t="s">
        <v>6</v>
      </c>
      <c r="G109" s="165" t="s">
        <v>7</v>
      </c>
      <c r="H109" s="165" t="s">
        <v>10</v>
      </c>
      <c r="I109" s="165" t="s">
        <v>35</v>
      </c>
      <c r="J109" s="165" t="s">
        <v>26</v>
      </c>
      <c r="K109" s="165" t="s">
        <v>36</v>
      </c>
      <c r="L109" s="165" t="s">
        <v>45</v>
      </c>
    </row>
    <row r="110" spans="1:12" ht="15" customHeight="1">
      <c r="A110" s="65">
        <v>32</v>
      </c>
      <c r="B110" s="65" t="s">
        <v>108</v>
      </c>
      <c r="C110" s="179">
        <f>SUM(C111+C114+C129+C148)</f>
        <v>257267</v>
      </c>
      <c r="D110" s="165"/>
      <c r="E110" s="165"/>
      <c r="F110" s="165"/>
      <c r="G110" s="165"/>
      <c r="H110" s="165"/>
      <c r="I110" s="165"/>
      <c r="J110" s="165"/>
      <c r="K110" s="165">
        <f>C110-(C110*1.9%)</f>
        <v>252378.927</v>
      </c>
      <c r="L110" s="165">
        <f>K110+(K110*1.8%)</f>
        <v>256921.747686</v>
      </c>
    </row>
    <row r="111" spans="1:12" ht="15" customHeight="1">
      <c r="A111" s="65">
        <v>321</v>
      </c>
      <c r="B111" s="73" t="s">
        <v>107</v>
      </c>
      <c r="C111" s="179">
        <v>1000</v>
      </c>
      <c r="D111" s="179"/>
      <c r="E111" s="165"/>
      <c r="F111" s="165"/>
      <c r="G111" s="165"/>
      <c r="H111" s="165"/>
      <c r="I111" s="165"/>
      <c r="J111" s="165"/>
      <c r="K111" s="165"/>
      <c r="L111" s="165"/>
    </row>
    <row r="112" spans="1:12" ht="15" customHeight="1">
      <c r="A112" s="87">
        <v>3214</v>
      </c>
      <c r="B112" s="88" t="s">
        <v>94</v>
      </c>
      <c r="C112" s="199">
        <v>1000</v>
      </c>
      <c r="D112" s="199"/>
      <c r="E112" s="198"/>
      <c r="F112" s="198"/>
      <c r="G112" s="198"/>
      <c r="H112" s="198"/>
      <c r="I112" s="198"/>
      <c r="J112" s="198"/>
      <c r="K112" s="198"/>
      <c r="L112" s="198"/>
    </row>
    <row r="113" spans="1:12" ht="15" customHeight="1">
      <c r="A113" s="82">
        <v>32141</v>
      </c>
      <c r="B113" s="89" t="s">
        <v>95</v>
      </c>
      <c r="C113" s="199">
        <v>1000</v>
      </c>
      <c r="D113" s="199">
        <v>1000</v>
      </c>
      <c r="E113" s="198"/>
      <c r="F113" s="198"/>
      <c r="G113" s="198"/>
      <c r="H113" s="198"/>
      <c r="I113" s="198"/>
      <c r="J113" s="198"/>
      <c r="K113" s="198"/>
      <c r="L113" s="198"/>
    </row>
    <row r="114" spans="1:12" ht="14.25" customHeight="1">
      <c r="A114" s="65">
        <v>322</v>
      </c>
      <c r="B114" s="90" t="s">
        <v>113</v>
      </c>
      <c r="C114" s="77">
        <f>C115+C121+C125+C127</f>
        <v>195900</v>
      </c>
      <c r="D114" s="150"/>
      <c r="E114" s="69"/>
      <c r="F114" s="69"/>
      <c r="G114" s="69"/>
      <c r="H114" s="69"/>
      <c r="I114" s="79"/>
      <c r="J114" s="79"/>
      <c r="K114" s="79"/>
      <c r="L114" s="79"/>
    </row>
    <row r="115" spans="1:12" ht="14.25" customHeight="1">
      <c r="A115" s="83">
        <v>3221</v>
      </c>
      <c r="B115" s="80" t="s">
        <v>47</v>
      </c>
      <c r="C115" s="72">
        <v>31600</v>
      </c>
      <c r="D115" s="79"/>
      <c r="E115" s="69"/>
      <c r="F115" s="69"/>
      <c r="G115" s="69"/>
      <c r="H115" s="69"/>
      <c r="I115" s="79"/>
      <c r="J115" s="79"/>
      <c r="K115" s="79"/>
      <c r="L115" s="79"/>
    </row>
    <row r="116" spans="1:12" ht="14.25" customHeight="1">
      <c r="A116" s="82">
        <v>32211</v>
      </c>
      <c r="B116" s="80" t="s">
        <v>48</v>
      </c>
      <c r="C116" s="86">
        <v>12500</v>
      </c>
      <c r="D116" s="86">
        <v>12500</v>
      </c>
      <c r="E116" s="69"/>
      <c r="F116" s="69"/>
      <c r="G116" s="69"/>
      <c r="H116" s="69"/>
      <c r="I116" s="79"/>
      <c r="J116" s="79"/>
      <c r="K116" s="79"/>
      <c r="L116" s="79"/>
    </row>
    <row r="117" spans="1:12" ht="14.25" customHeight="1">
      <c r="A117" s="82">
        <v>32212</v>
      </c>
      <c r="B117" s="80" t="s">
        <v>49</v>
      </c>
      <c r="C117" s="86">
        <v>3000</v>
      </c>
      <c r="D117" s="86">
        <v>3000</v>
      </c>
      <c r="E117" s="69"/>
      <c r="F117" s="69"/>
      <c r="G117" s="69"/>
      <c r="H117" s="69"/>
      <c r="I117" s="79"/>
      <c r="J117" s="79"/>
      <c r="K117" s="79"/>
      <c r="L117" s="79"/>
    </row>
    <row r="118" spans="1:12" ht="14.25" customHeight="1">
      <c r="A118" s="82">
        <v>32214</v>
      </c>
      <c r="B118" s="80" t="s">
        <v>50</v>
      </c>
      <c r="C118" s="86">
        <v>8000</v>
      </c>
      <c r="D118" s="86">
        <v>8000</v>
      </c>
      <c r="E118" s="69"/>
      <c r="F118" s="69"/>
      <c r="G118" s="69"/>
      <c r="H118" s="69"/>
      <c r="I118" s="79"/>
      <c r="J118" s="79"/>
      <c r="K118" s="79"/>
      <c r="L118" s="79"/>
    </row>
    <row r="119" spans="1:12" ht="14.25" customHeight="1">
      <c r="A119" s="82">
        <v>32216</v>
      </c>
      <c r="B119" s="80" t="s">
        <v>51</v>
      </c>
      <c r="C119" s="86">
        <v>8000</v>
      </c>
      <c r="D119" s="86">
        <v>8000</v>
      </c>
      <c r="E119" s="69"/>
      <c r="F119" s="69"/>
      <c r="G119" s="69"/>
      <c r="H119" s="69"/>
      <c r="I119" s="79"/>
      <c r="J119" s="79"/>
      <c r="K119" s="79"/>
      <c r="L119" s="79"/>
    </row>
    <row r="120" spans="1:12" ht="14.25" customHeight="1">
      <c r="A120" s="82">
        <v>32219</v>
      </c>
      <c r="B120" s="80" t="s">
        <v>52</v>
      </c>
      <c r="C120" s="86">
        <v>100</v>
      </c>
      <c r="D120" s="86">
        <v>100</v>
      </c>
      <c r="E120" s="69"/>
      <c r="F120" s="69"/>
      <c r="G120" s="69"/>
      <c r="H120" s="69"/>
      <c r="I120" s="79"/>
      <c r="J120" s="79"/>
      <c r="K120" s="79"/>
      <c r="L120" s="79"/>
    </row>
    <row r="121" spans="1:12" ht="14.25" customHeight="1">
      <c r="A121" s="75">
        <v>3223</v>
      </c>
      <c r="B121" s="80" t="s">
        <v>53</v>
      </c>
      <c r="C121" s="72">
        <v>162500</v>
      </c>
      <c r="D121" s="79"/>
      <c r="E121" s="69"/>
      <c r="F121" s="69"/>
      <c r="G121" s="69"/>
      <c r="H121" s="69"/>
      <c r="I121" s="79"/>
      <c r="J121" s="79"/>
      <c r="K121" s="79"/>
      <c r="L121" s="79"/>
    </row>
    <row r="122" spans="1:12" ht="14.25" customHeight="1">
      <c r="A122" s="82">
        <v>32231</v>
      </c>
      <c r="B122" s="80" t="s">
        <v>54</v>
      </c>
      <c r="C122" s="86">
        <v>33000</v>
      </c>
      <c r="D122" s="86">
        <v>33000</v>
      </c>
      <c r="E122" s="69"/>
      <c r="F122" s="69"/>
      <c r="G122" s="69"/>
      <c r="H122" s="69"/>
      <c r="I122" s="79"/>
      <c r="J122" s="79"/>
      <c r="K122" s="79"/>
      <c r="L122" s="79"/>
    </row>
    <row r="123" spans="1:12" ht="14.25" customHeight="1">
      <c r="A123" s="82">
        <v>32233</v>
      </c>
      <c r="B123" s="80" t="s">
        <v>55</v>
      </c>
      <c r="C123" s="86">
        <v>128000</v>
      </c>
      <c r="D123" s="86">
        <v>128000</v>
      </c>
      <c r="E123" s="69"/>
      <c r="F123" s="69"/>
      <c r="G123" s="69"/>
      <c r="H123" s="69"/>
      <c r="I123" s="79"/>
      <c r="J123" s="79"/>
      <c r="K123" s="79"/>
      <c r="L123" s="79"/>
    </row>
    <row r="124" spans="1:12" ht="14.25" customHeight="1">
      <c r="A124" s="82">
        <v>32234</v>
      </c>
      <c r="B124" s="80" t="s">
        <v>56</v>
      </c>
      <c r="C124" s="86">
        <v>1500</v>
      </c>
      <c r="D124" s="86">
        <v>1500</v>
      </c>
      <c r="E124" s="69"/>
      <c r="F124" s="69"/>
      <c r="G124" s="69"/>
      <c r="H124" s="69"/>
      <c r="I124" s="79"/>
      <c r="J124" s="79"/>
      <c r="K124" s="79"/>
      <c r="L124" s="79"/>
    </row>
    <row r="125" spans="1:12" ht="14.25" customHeight="1">
      <c r="A125" s="83">
        <v>3225</v>
      </c>
      <c r="B125" s="85" t="s">
        <v>58</v>
      </c>
      <c r="C125" s="86">
        <v>800</v>
      </c>
      <c r="D125" s="86"/>
      <c r="E125" s="69"/>
      <c r="F125" s="69"/>
      <c r="G125" s="69"/>
      <c r="H125" s="69"/>
      <c r="I125" s="79"/>
      <c r="J125" s="79"/>
      <c r="K125" s="79"/>
      <c r="L125" s="79"/>
    </row>
    <row r="126" spans="1:12" ht="14.25" customHeight="1">
      <c r="A126" s="82">
        <v>32251</v>
      </c>
      <c r="B126" s="80" t="s">
        <v>59</v>
      </c>
      <c r="C126" s="86">
        <v>800</v>
      </c>
      <c r="D126" s="86">
        <v>800</v>
      </c>
      <c r="E126" s="69"/>
      <c r="F126" s="69"/>
      <c r="G126" s="69"/>
      <c r="H126" s="69"/>
      <c r="I126" s="79"/>
      <c r="J126" s="79"/>
      <c r="K126" s="79"/>
      <c r="L126" s="79"/>
    </row>
    <row r="127" spans="1:12" ht="14.25" customHeight="1">
      <c r="A127" s="75">
        <v>3227</v>
      </c>
      <c r="B127" s="88" t="s">
        <v>60</v>
      </c>
      <c r="C127" s="72">
        <v>1000</v>
      </c>
      <c r="D127" s="79"/>
      <c r="E127" s="69"/>
      <c r="F127" s="69"/>
      <c r="G127" s="69"/>
      <c r="H127" s="69"/>
      <c r="I127" s="79"/>
      <c r="J127" s="79"/>
      <c r="K127" s="79"/>
      <c r="L127" s="79"/>
    </row>
    <row r="128" spans="1:12" ht="14.25" customHeight="1">
      <c r="A128" s="81">
        <v>32271</v>
      </c>
      <c r="B128" s="80" t="s">
        <v>60</v>
      </c>
      <c r="C128" s="72">
        <v>1000</v>
      </c>
      <c r="D128" s="72">
        <v>1000</v>
      </c>
      <c r="E128" s="69"/>
      <c r="F128" s="69"/>
      <c r="G128" s="69"/>
      <c r="H128" s="69"/>
      <c r="I128" s="79"/>
      <c r="J128" s="79"/>
      <c r="K128" s="79"/>
      <c r="L128" s="79"/>
    </row>
    <row r="129" spans="1:12" ht="14.25" customHeight="1">
      <c r="A129" s="65">
        <v>323</v>
      </c>
      <c r="B129" s="90" t="s">
        <v>109</v>
      </c>
      <c r="C129" s="77">
        <f>SUM(C130+C133+C135+C140+C143+C146)</f>
        <v>57017</v>
      </c>
      <c r="D129" s="150"/>
      <c r="E129" s="69"/>
      <c r="F129" s="69"/>
      <c r="G129" s="69"/>
      <c r="H129" s="69"/>
      <c r="I129" s="79"/>
      <c r="J129" s="79"/>
      <c r="K129" s="79"/>
      <c r="L129" s="79"/>
    </row>
    <row r="130" spans="1:12" ht="14.25" customHeight="1">
      <c r="A130" s="83">
        <v>3231</v>
      </c>
      <c r="B130" s="85" t="s">
        <v>61</v>
      </c>
      <c r="C130" s="94">
        <v>14000</v>
      </c>
      <c r="D130" s="79"/>
      <c r="E130" s="69"/>
      <c r="F130" s="69"/>
      <c r="G130" s="69"/>
      <c r="H130" s="69"/>
      <c r="I130" s="79"/>
      <c r="J130" s="79"/>
      <c r="K130" s="79"/>
      <c r="L130" s="79"/>
    </row>
    <row r="131" spans="1:12" ht="14.25" customHeight="1">
      <c r="A131" s="82">
        <v>32311</v>
      </c>
      <c r="B131" s="80" t="s">
        <v>62</v>
      </c>
      <c r="C131" s="86">
        <v>12000</v>
      </c>
      <c r="D131" s="86">
        <v>12000</v>
      </c>
      <c r="E131" s="69"/>
      <c r="F131" s="69"/>
      <c r="G131" s="69"/>
      <c r="H131" s="69"/>
      <c r="I131" s="79"/>
      <c r="J131" s="79"/>
      <c r="K131" s="79"/>
      <c r="L131" s="79"/>
    </row>
    <row r="132" spans="1:12" ht="14.25" customHeight="1">
      <c r="A132" s="82">
        <v>32313</v>
      </c>
      <c r="B132" s="80" t="s">
        <v>63</v>
      </c>
      <c r="C132" s="86">
        <v>2000</v>
      </c>
      <c r="D132" s="86">
        <v>2000</v>
      </c>
      <c r="E132" s="69"/>
      <c r="F132" s="69"/>
      <c r="G132" s="69"/>
      <c r="H132" s="69"/>
      <c r="I132" s="79"/>
      <c r="J132" s="79"/>
      <c r="K132" s="79"/>
      <c r="L132" s="79"/>
    </row>
    <row r="133" spans="1:12" ht="14.25" customHeight="1">
      <c r="A133" s="95">
        <v>3233</v>
      </c>
      <c r="B133" s="85" t="s">
        <v>64</v>
      </c>
      <c r="C133" s="94">
        <v>900</v>
      </c>
      <c r="D133" s="79"/>
      <c r="E133" s="79"/>
      <c r="F133" s="79"/>
      <c r="G133" s="79"/>
      <c r="H133" s="79"/>
      <c r="I133" s="79"/>
      <c r="J133" s="79"/>
      <c r="K133" s="79"/>
      <c r="L133" s="79"/>
    </row>
    <row r="134" spans="1:12" ht="14.25" customHeight="1">
      <c r="A134" s="82">
        <v>32332</v>
      </c>
      <c r="B134" s="80" t="s">
        <v>65</v>
      </c>
      <c r="C134" s="86">
        <v>900</v>
      </c>
      <c r="D134" s="86">
        <v>900</v>
      </c>
      <c r="E134" s="79"/>
      <c r="F134" s="79"/>
      <c r="G134" s="79"/>
      <c r="H134" s="79"/>
      <c r="I134" s="79"/>
      <c r="J134" s="79"/>
      <c r="K134" s="79"/>
      <c r="L134" s="79"/>
    </row>
    <row r="135" spans="1:12" ht="14.25" customHeight="1">
      <c r="A135" s="95">
        <v>3234</v>
      </c>
      <c r="B135" s="85" t="s">
        <v>70</v>
      </c>
      <c r="C135" s="94">
        <v>15650</v>
      </c>
      <c r="D135" s="79"/>
      <c r="E135" s="79"/>
      <c r="F135" s="79"/>
      <c r="G135" s="79"/>
      <c r="H135" s="79"/>
      <c r="I135" s="79"/>
      <c r="J135" s="79"/>
      <c r="K135" s="79"/>
      <c r="L135" s="79"/>
    </row>
    <row r="136" spans="1:12" ht="14.25" customHeight="1">
      <c r="A136" s="82">
        <v>32341</v>
      </c>
      <c r="B136" s="80" t="s">
        <v>66</v>
      </c>
      <c r="C136" s="86">
        <v>4000</v>
      </c>
      <c r="D136" s="86">
        <v>4000</v>
      </c>
      <c r="E136" s="79"/>
      <c r="F136" s="79"/>
      <c r="G136" s="79"/>
      <c r="H136" s="79"/>
      <c r="I136" s="79"/>
      <c r="J136" s="79"/>
      <c r="K136" s="79"/>
      <c r="L136" s="79"/>
    </row>
    <row r="137" spans="1:12" ht="14.25" customHeight="1">
      <c r="A137" s="82">
        <v>32342</v>
      </c>
      <c r="B137" s="80" t="s">
        <v>67</v>
      </c>
      <c r="C137" s="86">
        <v>3800</v>
      </c>
      <c r="D137" s="86">
        <v>3800</v>
      </c>
      <c r="E137" s="79"/>
      <c r="F137" s="79"/>
      <c r="G137" s="79"/>
      <c r="H137" s="79"/>
      <c r="I137" s="79"/>
      <c r="J137" s="79"/>
      <c r="K137" s="79"/>
      <c r="L137" s="79"/>
    </row>
    <row r="138" spans="1:12" ht="14.25" customHeight="1">
      <c r="A138" s="82">
        <v>32343</v>
      </c>
      <c r="B138" s="80" t="s">
        <v>68</v>
      </c>
      <c r="C138" s="86">
        <v>2850</v>
      </c>
      <c r="D138" s="86">
        <v>2850</v>
      </c>
      <c r="E138" s="79"/>
      <c r="F138" s="79"/>
      <c r="G138" s="79"/>
      <c r="H138" s="79"/>
      <c r="I138" s="79"/>
      <c r="J138" s="79"/>
      <c r="K138" s="79"/>
      <c r="L138" s="79"/>
    </row>
    <row r="139" spans="1:12" ht="14.25" customHeight="1">
      <c r="A139" s="82">
        <v>32349</v>
      </c>
      <c r="B139" s="80" t="s">
        <v>114</v>
      </c>
      <c r="C139" s="86">
        <v>5000</v>
      </c>
      <c r="D139" s="86">
        <v>5000</v>
      </c>
      <c r="E139" s="79"/>
      <c r="F139" s="79"/>
      <c r="G139" s="79"/>
      <c r="H139" s="79"/>
      <c r="I139" s="79"/>
      <c r="J139" s="79"/>
      <c r="K139" s="79"/>
      <c r="L139" s="79"/>
    </row>
    <row r="140" spans="1:12" ht="14.25" customHeight="1">
      <c r="A140" s="95">
        <v>3236</v>
      </c>
      <c r="B140" s="85" t="s">
        <v>71</v>
      </c>
      <c r="C140" s="94">
        <v>5367</v>
      </c>
      <c r="D140" s="79"/>
      <c r="E140" s="79"/>
      <c r="F140" s="79"/>
      <c r="G140" s="79"/>
      <c r="H140" s="79"/>
      <c r="I140" s="79"/>
      <c r="J140" s="79"/>
      <c r="K140" s="79"/>
      <c r="L140" s="79"/>
    </row>
    <row r="141" spans="1:12" ht="14.25" customHeight="1">
      <c r="A141" s="82">
        <v>32361</v>
      </c>
      <c r="B141" s="80" t="s">
        <v>72</v>
      </c>
      <c r="C141" s="86">
        <v>4367</v>
      </c>
      <c r="D141" s="86">
        <v>4367</v>
      </c>
      <c r="E141" s="79"/>
      <c r="F141" s="79"/>
      <c r="G141" s="79"/>
      <c r="H141" s="79"/>
      <c r="I141" s="79"/>
      <c r="J141" s="79"/>
      <c r="K141" s="79"/>
      <c r="L141" s="79"/>
    </row>
    <row r="142" spans="1:12" ht="14.25" customHeight="1">
      <c r="A142" s="82">
        <v>32363</v>
      </c>
      <c r="B142" s="80" t="s">
        <v>73</v>
      </c>
      <c r="C142" s="86">
        <v>1000</v>
      </c>
      <c r="D142" s="86">
        <v>1000</v>
      </c>
      <c r="E142" s="79"/>
      <c r="F142" s="79"/>
      <c r="G142" s="79"/>
      <c r="H142" s="79"/>
      <c r="I142" s="79"/>
      <c r="J142" s="79"/>
      <c r="K142" s="79"/>
      <c r="L142" s="79"/>
    </row>
    <row r="143" spans="1:12" ht="14.25" customHeight="1">
      <c r="A143" s="95">
        <v>3237</v>
      </c>
      <c r="B143" s="85" t="s">
        <v>74</v>
      </c>
      <c r="C143" s="94">
        <v>16600</v>
      </c>
      <c r="D143" s="79"/>
      <c r="E143" s="79"/>
      <c r="F143" s="79"/>
      <c r="G143" s="79"/>
      <c r="H143" s="79"/>
      <c r="I143" s="79"/>
      <c r="J143" s="79"/>
      <c r="K143" s="79"/>
      <c r="L143" s="79"/>
    </row>
    <row r="144" spans="1:12" ht="14.25" customHeight="1">
      <c r="A144" s="82">
        <v>32372</v>
      </c>
      <c r="B144" s="80" t="s">
        <v>179</v>
      </c>
      <c r="C144" s="182">
        <v>12000</v>
      </c>
      <c r="D144" s="69">
        <v>12000</v>
      </c>
      <c r="E144" s="79"/>
      <c r="F144" s="79"/>
      <c r="G144" s="79"/>
      <c r="H144" s="79"/>
      <c r="I144" s="79"/>
      <c r="J144" s="79"/>
      <c r="K144" s="79"/>
      <c r="L144" s="79"/>
    </row>
    <row r="145" spans="1:12" ht="14.25" customHeight="1">
      <c r="A145" s="82">
        <v>32379</v>
      </c>
      <c r="B145" s="80" t="s">
        <v>76</v>
      </c>
      <c r="C145" s="86">
        <v>4600</v>
      </c>
      <c r="D145" s="86">
        <v>4600</v>
      </c>
      <c r="E145" s="79"/>
      <c r="F145" s="79"/>
      <c r="G145" s="79"/>
      <c r="H145" s="79"/>
      <c r="I145" s="79"/>
      <c r="J145" s="79"/>
      <c r="K145" s="79"/>
      <c r="L145" s="79"/>
    </row>
    <row r="146" spans="1:14" ht="14.25" customHeight="1">
      <c r="A146" s="95">
        <v>3238</v>
      </c>
      <c r="B146" s="85" t="s">
        <v>77</v>
      </c>
      <c r="C146" s="94">
        <v>4500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58">
        <f>SUM(M147:M226)</f>
        <v>0</v>
      </c>
      <c r="N146" s="58">
        <f>SUM(N147:N226)</f>
        <v>0</v>
      </c>
    </row>
    <row r="147" spans="1:12" ht="14.25" customHeight="1">
      <c r="A147" s="82">
        <v>32389</v>
      </c>
      <c r="B147" s="80" t="s">
        <v>79</v>
      </c>
      <c r="C147" s="86">
        <v>4500</v>
      </c>
      <c r="D147" s="86">
        <v>4500</v>
      </c>
      <c r="E147" s="69"/>
      <c r="F147" s="69"/>
      <c r="G147" s="69"/>
      <c r="H147" s="69"/>
      <c r="I147" s="69"/>
      <c r="J147" s="69"/>
      <c r="K147" s="69"/>
      <c r="L147" s="69"/>
    </row>
    <row r="148" spans="1:12" ht="14.25" customHeight="1">
      <c r="A148" s="102">
        <v>329</v>
      </c>
      <c r="B148" s="103" t="s">
        <v>115</v>
      </c>
      <c r="C148" s="77">
        <f>C149+C151+C153+C157</f>
        <v>3350</v>
      </c>
      <c r="D148" s="149"/>
      <c r="E148" s="69"/>
      <c r="F148" s="69"/>
      <c r="G148" s="69"/>
      <c r="H148" s="69"/>
      <c r="I148" s="69"/>
      <c r="J148" s="69"/>
      <c r="K148" s="69"/>
      <c r="L148" s="69"/>
    </row>
    <row r="149" spans="1:12" ht="14.25" customHeight="1">
      <c r="A149" s="95">
        <v>3293</v>
      </c>
      <c r="B149" s="85" t="s">
        <v>82</v>
      </c>
      <c r="C149" s="100">
        <v>1500</v>
      </c>
      <c r="D149" s="204"/>
      <c r="E149" s="69"/>
      <c r="F149" s="69"/>
      <c r="G149" s="69"/>
      <c r="H149" s="69"/>
      <c r="I149" s="69"/>
      <c r="J149" s="69"/>
      <c r="K149" s="69"/>
      <c r="L149" s="69"/>
    </row>
    <row r="150" spans="1:12" ht="14.25" customHeight="1">
      <c r="A150" s="82">
        <v>32931</v>
      </c>
      <c r="B150" s="80" t="s">
        <v>82</v>
      </c>
      <c r="C150" s="84">
        <v>1500</v>
      </c>
      <c r="D150" s="204">
        <v>1500</v>
      </c>
      <c r="E150" s="69"/>
      <c r="F150" s="69"/>
      <c r="G150" s="69"/>
      <c r="H150" s="69"/>
      <c r="I150" s="69"/>
      <c r="J150" s="69"/>
      <c r="K150" s="69"/>
      <c r="L150" s="69"/>
    </row>
    <row r="151" spans="1:12" ht="14.25" customHeight="1">
      <c r="A151" s="95">
        <v>3294</v>
      </c>
      <c r="B151" s="85" t="s">
        <v>83</v>
      </c>
      <c r="C151" s="94">
        <v>300</v>
      </c>
      <c r="D151" s="69"/>
      <c r="E151" s="69"/>
      <c r="F151" s="69"/>
      <c r="G151" s="69"/>
      <c r="H151" s="69"/>
      <c r="I151" s="69"/>
      <c r="J151" s="69"/>
      <c r="K151" s="69"/>
      <c r="L151" s="69"/>
    </row>
    <row r="152" spans="1:12" ht="14.25" customHeight="1">
      <c r="A152" s="82">
        <v>32941</v>
      </c>
      <c r="B152" s="80" t="s">
        <v>84</v>
      </c>
      <c r="C152" s="86">
        <v>300</v>
      </c>
      <c r="D152" s="86">
        <v>300</v>
      </c>
      <c r="E152" s="69"/>
      <c r="F152" s="69"/>
      <c r="G152" s="69"/>
      <c r="H152" s="69"/>
      <c r="I152" s="69"/>
      <c r="J152" s="69"/>
      <c r="K152" s="69"/>
      <c r="L152" s="69"/>
    </row>
    <row r="153" spans="1:12" ht="14.25" customHeight="1">
      <c r="A153" s="104">
        <v>3295</v>
      </c>
      <c r="B153" s="88" t="s">
        <v>87</v>
      </c>
      <c r="C153" s="100">
        <v>1200</v>
      </c>
      <c r="D153" s="69"/>
      <c r="E153" s="69"/>
      <c r="F153" s="69"/>
      <c r="G153" s="69"/>
      <c r="H153" s="69"/>
      <c r="I153" s="69"/>
      <c r="J153" s="69"/>
      <c r="K153" s="69"/>
      <c r="L153" s="69"/>
    </row>
    <row r="154" spans="1:12" ht="14.25" customHeight="1">
      <c r="A154" s="82">
        <v>32951</v>
      </c>
      <c r="B154" s="80" t="s">
        <v>85</v>
      </c>
      <c r="C154" s="86">
        <v>100</v>
      </c>
      <c r="D154" s="86">
        <v>100</v>
      </c>
      <c r="E154" s="69"/>
      <c r="F154" s="69"/>
      <c r="G154" s="69"/>
      <c r="H154" s="69"/>
      <c r="I154" s="69"/>
      <c r="J154" s="69"/>
      <c r="K154" s="69"/>
      <c r="L154" s="69"/>
    </row>
    <row r="155" spans="1:12" ht="14.25" customHeight="1">
      <c r="A155" s="82">
        <v>32953</v>
      </c>
      <c r="B155" s="80" t="s">
        <v>86</v>
      </c>
      <c r="C155" s="86">
        <v>1000</v>
      </c>
      <c r="D155" s="86">
        <v>1000</v>
      </c>
      <c r="E155" s="69"/>
      <c r="F155" s="69"/>
      <c r="G155" s="69"/>
      <c r="H155" s="69"/>
      <c r="I155" s="69"/>
      <c r="J155" s="69"/>
      <c r="K155" s="69"/>
      <c r="L155" s="69"/>
    </row>
    <row r="156" spans="1:12" ht="14.25" customHeight="1">
      <c r="A156" s="82">
        <v>32954</v>
      </c>
      <c r="B156" s="80" t="s">
        <v>180</v>
      </c>
      <c r="C156" s="86">
        <v>100</v>
      </c>
      <c r="D156" s="86">
        <v>100</v>
      </c>
      <c r="E156" s="69"/>
      <c r="F156" s="69"/>
      <c r="G156" s="69"/>
      <c r="H156" s="69"/>
      <c r="I156" s="69"/>
      <c r="J156" s="69"/>
      <c r="K156" s="69"/>
      <c r="L156" s="69"/>
    </row>
    <row r="157" spans="1:12" ht="14.25" customHeight="1">
      <c r="A157" s="95">
        <v>3299</v>
      </c>
      <c r="B157" s="85" t="s">
        <v>88</v>
      </c>
      <c r="C157" s="100">
        <v>350</v>
      </c>
      <c r="D157" s="69"/>
      <c r="E157" s="69"/>
      <c r="F157" s="69"/>
      <c r="G157" s="69"/>
      <c r="H157" s="69"/>
      <c r="I157" s="69"/>
      <c r="J157" s="69"/>
      <c r="K157" s="69"/>
      <c r="L157" s="69"/>
    </row>
    <row r="158" spans="1:12" ht="14.25" customHeight="1">
      <c r="A158" s="105">
        <v>32991</v>
      </c>
      <c r="B158" s="106" t="s">
        <v>89</v>
      </c>
      <c r="C158" s="86">
        <v>250</v>
      </c>
      <c r="D158" s="86">
        <v>250</v>
      </c>
      <c r="E158" s="69"/>
      <c r="F158" s="69"/>
      <c r="G158" s="69"/>
      <c r="H158" s="69"/>
      <c r="I158" s="69"/>
      <c r="J158" s="69"/>
      <c r="K158" s="69"/>
      <c r="L158" s="69"/>
    </row>
    <row r="159" spans="1:12" ht="14.25" customHeight="1">
      <c r="A159" s="82">
        <v>32999</v>
      </c>
      <c r="B159" s="80" t="s">
        <v>88</v>
      </c>
      <c r="C159" s="86">
        <v>100</v>
      </c>
      <c r="D159" s="86">
        <v>100</v>
      </c>
      <c r="E159" s="69"/>
      <c r="F159" s="69"/>
      <c r="G159" s="69"/>
      <c r="H159" s="69"/>
      <c r="I159" s="69"/>
      <c r="J159" s="69"/>
      <c r="K159" s="69"/>
      <c r="L159" s="69"/>
    </row>
    <row r="160" spans="1:12" ht="14.25" customHeight="1">
      <c r="A160" s="65">
        <v>34</v>
      </c>
      <c r="B160" s="65" t="s">
        <v>112</v>
      </c>
      <c r="C160" s="77">
        <v>6000</v>
      </c>
      <c r="D160" s="78"/>
      <c r="E160" s="78"/>
      <c r="F160" s="78"/>
      <c r="G160" s="78"/>
      <c r="H160" s="78"/>
      <c r="I160" s="78"/>
      <c r="J160" s="78"/>
      <c r="K160" s="67">
        <v>5886</v>
      </c>
      <c r="L160" s="67">
        <v>5992</v>
      </c>
    </row>
    <row r="161" spans="1:12" ht="15">
      <c r="A161" s="65">
        <v>343</v>
      </c>
      <c r="B161" s="90" t="s">
        <v>90</v>
      </c>
      <c r="C161" s="107">
        <v>6000</v>
      </c>
      <c r="D161" s="149"/>
      <c r="E161" s="69"/>
      <c r="F161" s="69"/>
      <c r="G161" s="69"/>
      <c r="H161" s="69"/>
      <c r="I161" s="69"/>
      <c r="J161" s="69"/>
      <c r="K161" s="69"/>
      <c r="L161" s="69"/>
    </row>
    <row r="162" spans="1:12" ht="14.25">
      <c r="A162" s="82">
        <v>34311</v>
      </c>
      <c r="B162" s="80" t="s">
        <v>91</v>
      </c>
      <c r="C162" s="86">
        <v>5250</v>
      </c>
      <c r="D162" s="86">
        <v>5250</v>
      </c>
      <c r="E162" s="69"/>
      <c r="F162" s="69"/>
      <c r="G162" s="69"/>
      <c r="H162" s="69"/>
      <c r="I162" s="69"/>
      <c r="J162" s="69"/>
      <c r="K162" s="69"/>
      <c r="L162" s="69"/>
    </row>
    <row r="163" spans="1:12" ht="14.25">
      <c r="A163" s="82">
        <v>34312</v>
      </c>
      <c r="B163" s="80" t="s">
        <v>181</v>
      </c>
      <c r="C163" s="86">
        <v>750</v>
      </c>
      <c r="D163" s="86">
        <v>750</v>
      </c>
      <c r="E163" s="69"/>
      <c r="F163" s="69"/>
      <c r="G163" s="69"/>
      <c r="H163" s="69"/>
      <c r="I163" s="69"/>
      <c r="J163" s="69"/>
      <c r="K163" s="69"/>
      <c r="L163" s="69"/>
    </row>
    <row r="164" spans="1:5" ht="38.25" customHeight="1">
      <c r="A164" s="62" t="s">
        <v>12</v>
      </c>
      <c r="B164" s="44"/>
      <c r="D164" s="46"/>
      <c r="E164" s="44" t="s">
        <v>168</v>
      </c>
    </row>
    <row r="165" spans="1:12" ht="14.25" customHeight="1">
      <c r="A165" s="63" t="s">
        <v>13</v>
      </c>
      <c r="B165" s="47"/>
      <c r="C165" s="47"/>
      <c r="D165" s="47"/>
      <c r="E165" s="163" t="s">
        <v>174</v>
      </c>
      <c r="F165" s="47"/>
      <c r="G165" s="47"/>
      <c r="H165" s="47"/>
      <c r="I165" s="47"/>
      <c r="J165" s="47"/>
      <c r="L165" s="51" t="s">
        <v>1</v>
      </c>
    </row>
    <row r="166" spans="1:12" ht="96" customHeight="1">
      <c r="A166" s="164" t="s">
        <v>33</v>
      </c>
      <c r="B166" s="164" t="s">
        <v>15</v>
      </c>
      <c r="C166" s="165" t="s">
        <v>44</v>
      </c>
      <c r="D166" s="165" t="s">
        <v>4</v>
      </c>
      <c r="E166" s="165" t="s">
        <v>5</v>
      </c>
      <c r="F166" s="165" t="s">
        <v>6</v>
      </c>
      <c r="G166" s="165" t="s">
        <v>7</v>
      </c>
      <c r="H166" s="165" t="s">
        <v>10</v>
      </c>
      <c r="I166" s="165" t="s">
        <v>35</v>
      </c>
      <c r="J166" s="165" t="s">
        <v>26</v>
      </c>
      <c r="K166" s="165" t="s">
        <v>36</v>
      </c>
      <c r="L166" s="165" t="s">
        <v>45</v>
      </c>
    </row>
    <row r="167" spans="1:12" ht="15" customHeight="1">
      <c r="A167" s="65">
        <v>32</v>
      </c>
      <c r="B167" s="65" t="s">
        <v>108</v>
      </c>
      <c r="C167" s="179">
        <f>SUM(C168)</f>
        <v>18000</v>
      </c>
      <c r="D167" s="165"/>
      <c r="E167" s="165"/>
      <c r="F167" s="165"/>
      <c r="G167" s="165"/>
      <c r="H167" s="165"/>
      <c r="I167" s="165"/>
      <c r="J167" s="165"/>
      <c r="K167" s="180">
        <f>C167-(C167*1.9%)</f>
        <v>17658</v>
      </c>
      <c r="L167" s="180">
        <f>K167+(K167*1.8%)</f>
        <v>17975.844</v>
      </c>
    </row>
    <row r="168" spans="1:12" ht="14.25" customHeight="1">
      <c r="A168" s="65">
        <v>322</v>
      </c>
      <c r="B168" s="90" t="s">
        <v>113</v>
      </c>
      <c r="C168" s="77">
        <f>SUM(C169+C172)</f>
        <v>18000</v>
      </c>
      <c r="D168" s="67"/>
      <c r="E168" s="69"/>
      <c r="F168" s="69"/>
      <c r="G168" s="69"/>
      <c r="H168" s="69"/>
      <c r="I168" s="69"/>
      <c r="J168" s="69"/>
      <c r="K168" s="69"/>
      <c r="L168" s="69"/>
    </row>
    <row r="169" spans="1:12" ht="14.25" customHeight="1">
      <c r="A169" s="83">
        <v>3224</v>
      </c>
      <c r="B169" s="203" t="s">
        <v>96</v>
      </c>
      <c r="C169" s="94">
        <v>5000</v>
      </c>
      <c r="D169" s="79"/>
      <c r="E169" s="69"/>
      <c r="F169" s="69"/>
      <c r="G169" s="69"/>
      <c r="H169" s="69"/>
      <c r="I169" s="79"/>
      <c r="J169" s="79"/>
      <c r="K169" s="79"/>
      <c r="L169" s="79"/>
    </row>
    <row r="170" spans="1:12" ht="14.25" customHeight="1">
      <c r="A170" s="82">
        <v>32241</v>
      </c>
      <c r="B170" s="89" t="s">
        <v>97</v>
      </c>
      <c r="C170" s="86">
        <v>2000</v>
      </c>
      <c r="D170" s="86">
        <v>2000</v>
      </c>
      <c r="E170" s="69"/>
      <c r="F170" s="69"/>
      <c r="G170" s="69"/>
      <c r="H170" s="69"/>
      <c r="I170" s="79"/>
      <c r="J170" s="79"/>
      <c r="K170" s="79"/>
      <c r="L170" s="79"/>
    </row>
    <row r="171" spans="1:12" ht="14.25" customHeight="1">
      <c r="A171" s="82">
        <v>32242</v>
      </c>
      <c r="B171" s="89" t="s">
        <v>98</v>
      </c>
      <c r="C171" s="86">
        <v>3000</v>
      </c>
      <c r="D171" s="86">
        <v>3000</v>
      </c>
      <c r="E171" s="69"/>
      <c r="F171" s="69"/>
      <c r="G171" s="69"/>
      <c r="H171" s="69"/>
      <c r="I171" s="79"/>
      <c r="J171" s="79"/>
      <c r="K171" s="79"/>
      <c r="L171" s="79"/>
    </row>
    <row r="172" spans="1:12" ht="14.25" customHeight="1">
      <c r="A172" s="83">
        <v>3232</v>
      </c>
      <c r="B172" s="85" t="s">
        <v>99</v>
      </c>
      <c r="C172" s="94">
        <v>13000</v>
      </c>
      <c r="D172" s="79"/>
      <c r="E172" s="79"/>
      <c r="F172" s="79"/>
      <c r="G172" s="79"/>
      <c r="H172" s="79"/>
      <c r="I172" s="79"/>
      <c r="J172" s="79"/>
      <c r="K172" s="79"/>
      <c r="L172" s="79"/>
    </row>
    <row r="173" spans="1:12" ht="14.25" customHeight="1">
      <c r="A173" s="82">
        <v>32321</v>
      </c>
      <c r="B173" s="80" t="s">
        <v>100</v>
      </c>
      <c r="C173" s="86">
        <v>3000</v>
      </c>
      <c r="D173" s="86">
        <v>3000</v>
      </c>
      <c r="E173" s="79"/>
      <c r="F173" s="79"/>
      <c r="G173" s="79"/>
      <c r="H173" s="79"/>
      <c r="I173" s="79"/>
      <c r="J173" s="79"/>
      <c r="K173" s="79"/>
      <c r="L173" s="79"/>
    </row>
    <row r="174" spans="1:12" ht="14.25" customHeight="1">
      <c r="A174" s="82">
        <v>32322</v>
      </c>
      <c r="B174" s="80" t="s">
        <v>101</v>
      </c>
      <c r="C174" s="86">
        <v>10000</v>
      </c>
      <c r="D174" s="86">
        <v>10000</v>
      </c>
      <c r="E174" s="79"/>
      <c r="F174" s="79"/>
      <c r="G174" s="79"/>
      <c r="H174" s="79"/>
      <c r="I174" s="79"/>
      <c r="J174" s="79"/>
      <c r="K174" s="79"/>
      <c r="L174" s="79"/>
    </row>
    <row r="175" spans="1:5" ht="38.25" customHeight="1">
      <c r="A175" s="62" t="s">
        <v>12</v>
      </c>
      <c r="B175" s="44"/>
      <c r="D175" s="46"/>
      <c r="E175" s="156" t="s">
        <v>168</v>
      </c>
    </row>
    <row r="176" spans="1:12" ht="14.25" customHeight="1">
      <c r="A176" s="63" t="s">
        <v>13</v>
      </c>
      <c r="B176" s="47"/>
      <c r="C176" s="47"/>
      <c r="D176" s="47"/>
      <c r="E176" s="154" t="s">
        <v>175</v>
      </c>
      <c r="F176" s="47"/>
      <c r="G176" s="47"/>
      <c r="H176" s="47"/>
      <c r="I176" s="47"/>
      <c r="J176" s="47"/>
      <c r="L176" s="51" t="s">
        <v>1</v>
      </c>
    </row>
    <row r="177" spans="1:12" ht="90">
      <c r="A177" s="164" t="s">
        <v>33</v>
      </c>
      <c r="B177" s="164" t="s">
        <v>15</v>
      </c>
      <c r="C177" s="165" t="s">
        <v>44</v>
      </c>
      <c r="D177" s="165" t="s">
        <v>4</v>
      </c>
      <c r="E177" s="165" t="s">
        <v>5</v>
      </c>
      <c r="F177" s="165" t="s">
        <v>6</v>
      </c>
      <c r="G177" s="165" t="s">
        <v>7</v>
      </c>
      <c r="H177" s="165" t="s">
        <v>10</v>
      </c>
      <c r="I177" s="165" t="s">
        <v>35</v>
      </c>
      <c r="J177" s="165" t="s">
        <v>26</v>
      </c>
      <c r="K177" s="165" t="s">
        <v>36</v>
      </c>
      <c r="L177" s="165" t="s">
        <v>45</v>
      </c>
    </row>
    <row r="178" spans="1:12" ht="15">
      <c r="A178" s="65">
        <v>32</v>
      </c>
      <c r="B178" s="65" t="s">
        <v>108</v>
      </c>
      <c r="C178" s="179">
        <v>76905</v>
      </c>
      <c r="D178" s="165"/>
      <c r="E178" s="165"/>
      <c r="F178" s="165"/>
      <c r="G178" s="165"/>
      <c r="H178" s="165"/>
      <c r="I178" s="165"/>
      <c r="J178" s="165"/>
      <c r="K178" s="180">
        <f>C178-(C178*1.9%)</f>
        <v>75443.805</v>
      </c>
      <c r="L178" s="180">
        <f>K178+(K178*1.8%)</f>
        <v>76801.79349</v>
      </c>
    </row>
    <row r="179" spans="1:12" ht="15">
      <c r="A179" s="65">
        <v>323</v>
      </c>
      <c r="B179" s="90" t="s">
        <v>109</v>
      </c>
      <c r="C179" s="202">
        <v>76905</v>
      </c>
      <c r="D179" s="173"/>
      <c r="E179" s="79"/>
      <c r="F179" s="79"/>
      <c r="G179" s="79"/>
      <c r="H179" s="79"/>
      <c r="I179" s="79"/>
      <c r="J179" s="79"/>
      <c r="K179" s="79"/>
      <c r="L179" s="79"/>
    </row>
    <row r="180" spans="1:12" ht="14.25" customHeight="1">
      <c r="A180" s="83">
        <v>3231</v>
      </c>
      <c r="B180" s="85" t="s">
        <v>61</v>
      </c>
      <c r="C180" s="182">
        <v>76905</v>
      </c>
      <c r="D180" s="86"/>
      <c r="E180" s="69"/>
      <c r="F180" s="69"/>
      <c r="G180" s="69"/>
      <c r="H180" s="69"/>
      <c r="I180" s="69"/>
      <c r="J180" s="69"/>
      <c r="K180" s="69"/>
      <c r="L180" s="69"/>
    </row>
    <row r="181" spans="1:12" ht="15" customHeight="1">
      <c r="A181" s="82">
        <v>32319</v>
      </c>
      <c r="B181" s="80" t="s">
        <v>146</v>
      </c>
      <c r="C181" s="86">
        <v>76905</v>
      </c>
      <c r="D181" s="86">
        <v>76905</v>
      </c>
      <c r="E181" s="69"/>
      <c r="F181" s="69"/>
      <c r="G181" s="69"/>
      <c r="H181" s="69"/>
      <c r="I181" s="79"/>
      <c r="J181" s="79"/>
      <c r="K181" s="79"/>
      <c r="L181" s="79"/>
    </row>
    <row r="182" spans="1:10" ht="38.25" customHeight="1">
      <c r="A182" s="62" t="s">
        <v>12</v>
      </c>
      <c r="B182" s="44"/>
      <c r="D182" s="46"/>
      <c r="E182" s="44" t="s">
        <v>164</v>
      </c>
      <c r="F182" s="47"/>
      <c r="G182" s="47"/>
      <c r="H182" s="47"/>
      <c r="I182" s="47"/>
      <c r="J182" s="47"/>
    </row>
    <row r="183" spans="1:12" ht="14.25" customHeight="1">
      <c r="A183" s="63" t="s">
        <v>13</v>
      </c>
      <c r="B183" s="47"/>
      <c r="C183" s="47"/>
      <c r="D183" s="47"/>
      <c r="E183" s="154" t="s">
        <v>173</v>
      </c>
      <c r="F183" s="169"/>
      <c r="G183" s="169"/>
      <c r="H183" s="169"/>
      <c r="I183" s="169"/>
      <c r="J183" s="169"/>
      <c r="K183" s="169"/>
      <c r="L183" s="51" t="s">
        <v>1</v>
      </c>
    </row>
    <row r="184" spans="1:12" ht="95.25" customHeight="1">
      <c r="A184" s="164" t="s">
        <v>33</v>
      </c>
      <c r="B184" s="164" t="s">
        <v>15</v>
      </c>
      <c r="C184" s="165" t="s">
        <v>44</v>
      </c>
      <c r="D184" s="165" t="s">
        <v>4</v>
      </c>
      <c r="E184" s="165" t="s">
        <v>5</v>
      </c>
      <c r="F184" s="165" t="s">
        <v>6</v>
      </c>
      <c r="G184" s="165" t="s">
        <v>7</v>
      </c>
      <c r="H184" s="165" t="s">
        <v>10</v>
      </c>
      <c r="I184" s="165" t="s">
        <v>35</v>
      </c>
      <c r="J184" s="165" t="s">
        <v>26</v>
      </c>
      <c r="K184" s="165" t="s">
        <v>36</v>
      </c>
      <c r="L184" s="165" t="s">
        <v>45</v>
      </c>
    </row>
    <row r="185" spans="1:12" ht="15" customHeight="1">
      <c r="A185" s="65">
        <v>32</v>
      </c>
      <c r="B185" s="65" t="s">
        <v>108</v>
      </c>
      <c r="C185" s="181">
        <f>C186+C189</f>
        <v>2000</v>
      </c>
      <c r="D185" s="165"/>
      <c r="E185" s="165"/>
      <c r="F185" s="165"/>
      <c r="G185" s="165"/>
      <c r="H185" s="165"/>
      <c r="I185" s="165"/>
      <c r="J185" s="165"/>
      <c r="K185" s="165">
        <v>2000</v>
      </c>
      <c r="L185" s="165">
        <v>2000</v>
      </c>
    </row>
    <row r="186" spans="1:12" ht="14.25" customHeight="1">
      <c r="A186" s="65">
        <v>322</v>
      </c>
      <c r="B186" s="90" t="s">
        <v>113</v>
      </c>
      <c r="C186" s="201">
        <v>1000</v>
      </c>
      <c r="D186" s="79"/>
      <c r="E186" s="155"/>
      <c r="F186" s="155"/>
      <c r="G186" s="155"/>
      <c r="H186" s="155"/>
      <c r="I186" s="155"/>
      <c r="J186" s="155"/>
      <c r="K186" s="155"/>
      <c r="L186" s="155"/>
    </row>
    <row r="187" spans="1:12" ht="14.25" customHeight="1">
      <c r="A187" s="83">
        <v>3225</v>
      </c>
      <c r="B187" s="85" t="s">
        <v>58</v>
      </c>
      <c r="C187" s="72">
        <v>1000</v>
      </c>
      <c r="D187" s="79"/>
      <c r="E187" s="69"/>
      <c r="F187" s="69"/>
      <c r="G187" s="69"/>
      <c r="H187" s="69"/>
      <c r="I187" s="79"/>
      <c r="J187" s="79"/>
      <c r="K187" s="79"/>
      <c r="L187" s="79"/>
    </row>
    <row r="188" spans="1:12" ht="14.25" customHeight="1">
      <c r="A188" s="82">
        <v>32251</v>
      </c>
      <c r="B188" s="80" t="s">
        <v>59</v>
      </c>
      <c r="C188" s="72">
        <v>1000</v>
      </c>
      <c r="D188" s="79"/>
      <c r="E188" s="69">
        <v>1000</v>
      </c>
      <c r="F188" s="69"/>
      <c r="G188" s="69"/>
      <c r="H188" s="69"/>
      <c r="I188" s="79"/>
      <c r="J188" s="79"/>
      <c r="K188" s="79"/>
      <c r="L188" s="79"/>
    </row>
    <row r="189" spans="1:12" ht="14.25" customHeight="1">
      <c r="A189" s="102">
        <v>329</v>
      </c>
      <c r="B189" s="103" t="s">
        <v>115</v>
      </c>
      <c r="C189" s="205">
        <v>1000</v>
      </c>
      <c r="D189" s="149"/>
      <c r="E189" s="69"/>
      <c r="F189" s="69"/>
      <c r="G189" s="69"/>
      <c r="H189" s="69"/>
      <c r="I189" s="69"/>
      <c r="J189" s="69"/>
      <c r="K189" s="69"/>
      <c r="L189" s="69"/>
    </row>
    <row r="190" spans="1:12" ht="14.25" customHeight="1">
      <c r="A190" s="95">
        <v>3293</v>
      </c>
      <c r="B190" s="85" t="s">
        <v>82</v>
      </c>
      <c r="C190" s="100">
        <v>1000</v>
      </c>
      <c r="D190" s="204"/>
      <c r="E190" s="69"/>
      <c r="F190" s="69"/>
      <c r="G190" s="69"/>
      <c r="H190" s="69"/>
      <c r="I190" s="69"/>
      <c r="J190" s="69"/>
      <c r="K190" s="69"/>
      <c r="L190" s="69"/>
    </row>
    <row r="191" spans="1:12" ht="14.25" customHeight="1">
      <c r="A191" s="82">
        <v>32931</v>
      </c>
      <c r="B191" s="80" t="s">
        <v>82</v>
      </c>
      <c r="C191" s="84">
        <v>1000</v>
      </c>
      <c r="D191" s="204"/>
      <c r="E191" s="69">
        <v>1000</v>
      </c>
      <c r="F191" s="69"/>
      <c r="G191" s="69"/>
      <c r="H191" s="69"/>
      <c r="I191" s="69"/>
      <c r="J191" s="69"/>
      <c r="K191" s="69"/>
      <c r="L191" s="69"/>
    </row>
    <row r="192" spans="1:12" ht="14.25" customHeight="1">
      <c r="A192" s="65">
        <v>42</v>
      </c>
      <c r="B192" s="108" t="s">
        <v>136</v>
      </c>
      <c r="C192" s="77">
        <v>3340</v>
      </c>
      <c r="D192" s="67"/>
      <c r="E192" s="67"/>
      <c r="F192" s="67"/>
      <c r="G192" s="67"/>
      <c r="H192" s="67"/>
      <c r="I192" s="67"/>
      <c r="J192" s="67"/>
      <c r="K192" s="67">
        <v>3400</v>
      </c>
      <c r="L192" s="67">
        <v>3500</v>
      </c>
    </row>
    <row r="193" spans="1:12" ht="15">
      <c r="A193" s="65">
        <v>422</v>
      </c>
      <c r="B193" s="68" t="s">
        <v>137</v>
      </c>
      <c r="C193" s="205">
        <f>C194+C195</f>
        <v>3340</v>
      </c>
      <c r="D193" s="150"/>
      <c r="E193" s="79"/>
      <c r="F193" s="79"/>
      <c r="G193" s="79"/>
      <c r="H193" s="79"/>
      <c r="I193" s="79"/>
      <c r="J193" s="79"/>
      <c r="K193" s="79"/>
      <c r="L193" s="79"/>
    </row>
    <row r="194" spans="1:12" ht="15">
      <c r="A194" s="75">
        <v>4221</v>
      </c>
      <c r="B194" s="74" t="s">
        <v>138</v>
      </c>
      <c r="C194" s="72">
        <v>2340</v>
      </c>
      <c r="D194" s="79"/>
      <c r="E194" s="69">
        <v>1500</v>
      </c>
      <c r="F194" s="69"/>
      <c r="G194" s="69"/>
      <c r="H194" s="69"/>
      <c r="I194" s="69">
        <v>840</v>
      </c>
      <c r="J194" s="69"/>
      <c r="K194" s="69"/>
      <c r="L194" s="69"/>
    </row>
    <row r="195" spans="1:12" ht="14.25" customHeight="1">
      <c r="A195" s="75">
        <v>4226</v>
      </c>
      <c r="B195" s="109" t="s">
        <v>142</v>
      </c>
      <c r="C195" s="72">
        <v>1000</v>
      </c>
      <c r="D195" s="79"/>
      <c r="E195" s="69"/>
      <c r="F195" s="69"/>
      <c r="G195" s="69"/>
      <c r="H195" s="69"/>
      <c r="I195" s="69"/>
      <c r="J195" s="69"/>
      <c r="K195" s="69"/>
      <c r="L195" s="69"/>
    </row>
    <row r="196" spans="1:12" ht="14.25" customHeight="1">
      <c r="A196" s="70">
        <v>42261</v>
      </c>
      <c r="B196" s="74" t="s">
        <v>143</v>
      </c>
      <c r="C196" s="72">
        <v>1000</v>
      </c>
      <c r="D196" s="69"/>
      <c r="E196" s="155">
        <v>1000</v>
      </c>
      <c r="F196" s="155"/>
      <c r="G196" s="155"/>
      <c r="H196" s="155"/>
      <c r="I196" s="155"/>
      <c r="J196" s="155"/>
      <c r="K196" s="155"/>
      <c r="L196" s="155"/>
    </row>
    <row r="197" spans="1:10" ht="38.25" customHeight="1">
      <c r="A197" s="62" t="s">
        <v>12</v>
      </c>
      <c r="B197" s="44"/>
      <c r="D197" s="46"/>
      <c r="E197" s="44" t="s">
        <v>164</v>
      </c>
      <c r="F197" s="47"/>
      <c r="G197" s="47"/>
      <c r="H197" s="47"/>
      <c r="I197" s="47"/>
      <c r="J197" s="47"/>
    </row>
    <row r="198" spans="1:12" ht="14.25" customHeight="1">
      <c r="A198" s="63" t="s">
        <v>13</v>
      </c>
      <c r="B198" s="47"/>
      <c r="C198" s="47"/>
      <c r="D198" s="47"/>
      <c r="E198" s="163" t="s">
        <v>182</v>
      </c>
      <c r="F198" s="172"/>
      <c r="G198" s="172"/>
      <c r="H198" s="172"/>
      <c r="I198" s="172"/>
      <c r="J198" s="172"/>
      <c r="K198" s="172"/>
      <c r="L198" s="51" t="s">
        <v>1</v>
      </c>
    </row>
    <row r="199" spans="1:12" ht="90">
      <c r="A199" s="164" t="s">
        <v>33</v>
      </c>
      <c r="B199" s="164" t="s">
        <v>15</v>
      </c>
      <c r="C199" s="165" t="s">
        <v>44</v>
      </c>
      <c r="D199" s="165" t="s">
        <v>4</v>
      </c>
      <c r="E199" s="165" t="s">
        <v>5</v>
      </c>
      <c r="F199" s="165" t="s">
        <v>6</v>
      </c>
      <c r="G199" s="165" t="s">
        <v>7</v>
      </c>
      <c r="H199" s="165" t="s">
        <v>10</v>
      </c>
      <c r="I199" s="165" t="s">
        <v>35</v>
      </c>
      <c r="J199" s="165" t="s">
        <v>26</v>
      </c>
      <c r="K199" s="165" t="s">
        <v>36</v>
      </c>
      <c r="L199" s="165" t="s">
        <v>45</v>
      </c>
    </row>
    <row r="200" spans="1:12" ht="15" customHeight="1">
      <c r="A200" s="65">
        <v>32</v>
      </c>
      <c r="B200" s="65" t="s">
        <v>108</v>
      </c>
      <c r="C200" s="179">
        <v>2000</v>
      </c>
      <c r="D200" s="165"/>
      <c r="E200" s="165"/>
      <c r="F200" s="165"/>
      <c r="G200" s="165"/>
      <c r="H200" s="165"/>
      <c r="I200" s="165"/>
      <c r="J200" s="165"/>
      <c r="K200" s="180">
        <v>2000</v>
      </c>
      <c r="L200" s="180">
        <v>2000</v>
      </c>
    </row>
    <row r="201" spans="1:12" ht="15" customHeight="1">
      <c r="A201" s="65">
        <v>321</v>
      </c>
      <c r="B201" s="73" t="s">
        <v>107</v>
      </c>
      <c r="C201" s="77">
        <v>800</v>
      </c>
      <c r="D201" s="183"/>
      <c r="E201" s="183"/>
      <c r="F201" s="150"/>
      <c r="G201" s="150"/>
      <c r="H201" s="150"/>
      <c r="I201" s="150"/>
      <c r="J201" s="150"/>
      <c r="K201" s="150"/>
      <c r="L201" s="150"/>
    </row>
    <row r="202" spans="1:14" ht="14.25" customHeight="1">
      <c r="A202" s="75">
        <v>3211</v>
      </c>
      <c r="B202" s="80" t="s">
        <v>102</v>
      </c>
      <c r="C202" s="72">
        <v>800</v>
      </c>
      <c r="D202" s="93"/>
      <c r="E202" s="72"/>
      <c r="F202" s="69"/>
      <c r="G202" s="69"/>
      <c r="H202" s="69"/>
      <c r="I202" s="69"/>
      <c r="J202" s="69"/>
      <c r="K202" s="69"/>
      <c r="L202" s="69"/>
      <c r="M202" s="22">
        <v>0</v>
      </c>
      <c r="N202" s="22">
        <v>0</v>
      </c>
    </row>
    <row r="203" spans="1:12" ht="14.25" customHeight="1">
      <c r="A203" s="187">
        <v>32111</v>
      </c>
      <c r="B203" s="188" t="s">
        <v>103</v>
      </c>
      <c r="C203" s="72">
        <v>300</v>
      </c>
      <c r="D203" s="93"/>
      <c r="E203" s="72"/>
      <c r="F203" s="69"/>
      <c r="G203" s="69">
        <v>300</v>
      </c>
      <c r="H203" s="69"/>
      <c r="I203" s="69"/>
      <c r="J203" s="69"/>
      <c r="K203" s="69"/>
      <c r="L203" s="69"/>
    </row>
    <row r="204" spans="1:12" ht="14.25">
      <c r="A204" s="82">
        <v>32115</v>
      </c>
      <c r="B204" s="80" t="s">
        <v>105</v>
      </c>
      <c r="C204" s="72">
        <v>500</v>
      </c>
      <c r="D204" s="72"/>
      <c r="E204" s="72"/>
      <c r="F204" s="69"/>
      <c r="G204" s="69">
        <v>500</v>
      </c>
      <c r="H204" s="69"/>
      <c r="I204" s="69"/>
      <c r="J204" s="69"/>
      <c r="K204" s="69"/>
      <c r="L204" s="69"/>
    </row>
    <row r="205" spans="1:12" ht="15">
      <c r="A205" s="102">
        <v>322</v>
      </c>
      <c r="B205" s="90" t="s">
        <v>113</v>
      </c>
      <c r="C205" s="77">
        <v>1000</v>
      </c>
      <c r="D205" s="72"/>
      <c r="E205" s="72"/>
      <c r="F205" s="69"/>
      <c r="G205" s="69"/>
      <c r="H205" s="69"/>
      <c r="I205" s="69"/>
      <c r="J205" s="69"/>
      <c r="K205" s="69"/>
      <c r="L205" s="69"/>
    </row>
    <row r="206" spans="1:12" ht="15">
      <c r="A206" s="83">
        <v>3225</v>
      </c>
      <c r="B206" s="85" t="s">
        <v>58</v>
      </c>
      <c r="C206" s="72">
        <v>1000</v>
      </c>
      <c r="D206" s="72"/>
      <c r="E206" s="72"/>
      <c r="F206" s="69"/>
      <c r="G206" s="69"/>
      <c r="H206" s="69"/>
      <c r="I206" s="69"/>
      <c r="J206" s="69"/>
      <c r="K206" s="69"/>
      <c r="L206" s="69"/>
    </row>
    <row r="207" spans="1:12" ht="15" customHeight="1">
      <c r="A207" s="70">
        <v>32251</v>
      </c>
      <c r="B207" s="80" t="s">
        <v>59</v>
      </c>
      <c r="C207" s="72">
        <v>1000</v>
      </c>
      <c r="D207" s="72"/>
      <c r="E207" s="93"/>
      <c r="F207" s="79"/>
      <c r="G207" s="69">
        <v>1000</v>
      </c>
      <c r="H207" s="79"/>
      <c r="I207" s="79"/>
      <c r="J207" s="79"/>
      <c r="K207" s="79"/>
      <c r="L207" s="79"/>
    </row>
    <row r="208" spans="1:12" ht="15" customHeight="1">
      <c r="A208" s="65">
        <v>329</v>
      </c>
      <c r="B208" s="103" t="s">
        <v>115</v>
      </c>
      <c r="C208" s="77">
        <v>200</v>
      </c>
      <c r="D208" s="72"/>
      <c r="E208" s="93"/>
      <c r="F208" s="79"/>
      <c r="G208" s="79"/>
      <c r="H208" s="79"/>
      <c r="I208" s="79"/>
      <c r="J208" s="79"/>
      <c r="K208" s="79"/>
      <c r="L208" s="79"/>
    </row>
    <row r="209" spans="1:12" ht="15" customHeight="1">
      <c r="A209" s="70">
        <v>32999</v>
      </c>
      <c r="B209" s="80" t="s">
        <v>88</v>
      </c>
      <c r="C209" s="72">
        <v>200</v>
      </c>
      <c r="D209" s="79"/>
      <c r="E209" s="69"/>
      <c r="F209" s="69"/>
      <c r="G209" s="69">
        <v>200</v>
      </c>
      <c r="H209" s="69"/>
      <c r="I209" s="69"/>
      <c r="J209" s="69"/>
      <c r="K209" s="69"/>
      <c r="L209" s="69"/>
    </row>
    <row r="210" spans="1:10" ht="38.25" customHeight="1">
      <c r="A210" s="62" t="s">
        <v>12</v>
      </c>
      <c r="B210" s="44"/>
      <c r="D210" s="46"/>
      <c r="E210" s="154" t="s">
        <v>171</v>
      </c>
      <c r="F210" s="47"/>
      <c r="G210" s="47"/>
      <c r="H210" s="47"/>
      <c r="I210" s="47"/>
      <c r="J210" s="47"/>
    </row>
    <row r="211" spans="1:12" ht="15">
      <c r="A211" s="63" t="s">
        <v>13</v>
      </c>
      <c r="B211" s="47"/>
      <c r="C211" s="47"/>
      <c r="D211" s="47"/>
      <c r="E211" s="44" t="s">
        <v>171</v>
      </c>
      <c r="F211" s="169"/>
      <c r="G211" s="169"/>
      <c r="H211" s="169"/>
      <c r="I211" s="169"/>
      <c r="J211" s="169"/>
      <c r="K211" s="169"/>
      <c r="L211" s="51" t="s">
        <v>1</v>
      </c>
    </row>
    <row r="212" spans="1:12" ht="90">
      <c r="A212" s="164" t="s">
        <v>33</v>
      </c>
      <c r="B212" s="164" t="s">
        <v>15</v>
      </c>
      <c r="C212" s="165" t="s">
        <v>44</v>
      </c>
      <c r="D212" s="165" t="s">
        <v>4</v>
      </c>
      <c r="E212" s="165" t="s">
        <v>5</v>
      </c>
      <c r="F212" s="165" t="s">
        <v>6</v>
      </c>
      <c r="G212" s="165" t="s">
        <v>7</v>
      </c>
      <c r="H212" s="165" t="s">
        <v>10</v>
      </c>
      <c r="I212" s="165" t="s">
        <v>35</v>
      </c>
      <c r="J212" s="165" t="s">
        <v>26</v>
      </c>
      <c r="K212" s="165" t="s">
        <v>36</v>
      </c>
      <c r="L212" s="165" t="s">
        <v>45</v>
      </c>
    </row>
    <row r="213" spans="1:12" ht="14.25" customHeight="1">
      <c r="A213" s="102">
        <v>32</v>
      </c>
      <c r="B213" s="65" t="s">
        <v>108</v>
      </c>
      <c r="C213" s="77">
        <f>C214</f>
        <v>5800</v>
      </c>
      <c r="D213" s="78"/>
      <c r="E213" s="78"/>
      <c r="F213" s="78"/>
      <c r="G213" s="78"/>
      <c r="H213" s="78"/>
      <c r="I213" s="78"/>
      <c r="J213" s="78"/>
      <c r="K213" s="78">
        <v>5800</v>
      </c>
      <c r="L213" s="78">
        <v>5800</v>
      </c>
    </row>
    <row r="214" spans="1:12" ht="14.25" customHeight="1">
      <c r="A214" s="65">
        <v>321</v>
      </c>
      <c r="B214" s="73" t="s">
        <v>107</v>
      </c>
      <c r="C214" s="66">
        <f>C215+C217</f>
        <v>5800</v>
      </c>
      <c r="D214" s="150"/>
      <c r="E214" s="155"/>
      <c r="F214" s="69"/>
      <c r="G214" s="69"/>
      <c r="H214" s="69"/>
      <c r="I214" s="69"/>
      <c r="J214" s="69"/>
      <c r="K214" s="69"/>
      <c r="L214" s="69"/>
    </row>
    <row r="215" spans="1:14" ht="14.25" customHeight="1">
      <c r="A215" s="75">
        <v>3211</v>
      </c>
      <c r="B215" s="80" t="s">
        <v>102</v>
      </c>
      <c r="C215" s="72">
        <v>4000</v>
      </c>
      <c r="D215" s="79"/>
      <c r="E215" s="69"/>
      <c r="F215" s="69"/>
      <c r="G215" s="69"/>
      <c r="H215" s="69"/>
      <c r="I215" s="69"/>
      <c r="J215" s="69"/>
      <c r="K215" s="69"/>
      <c r="L215" s="69"/>
      <c r="M215" s="22">
        <v>0</v>
      </c>
      <c r="N215" s="22">
        <v>0</v>
      </c>
    </row>
    <row r="216" spans="1:14" ht="14.25" customHeight="1">
      <c r="A216" s="81">
        <v>32111</v>
      </c>
      <c r="B216" s="80" t="s">
        <v>103</v>
      </c>
      <c r="C216" s="72">
        <v>4000</v>
      </c>
      <c r="D216" s="79"/>
      <c r="E216" s="155"/>
      <c r="F216" s="155">
        <v>4000</v>
      </c>
      <c r="G216" s="155"/>
      <c r="H216" s="155"/>
      <c r="I216" s="155"/>
      <c r="J216" s="155"/>
      <c r="K216" s="155"/>
      <c r="L216" s="155"/>
      <c r="M216" s="22">
        <v>0</v>
      </c>
      <c r="N216" s="22">
        <v>0</v>
      </c>
    </row>
    <row r="217" spans="1:12" ht="15">
      <c r="A217" s="65">
        <v>323</v>
      </c>
      <c r="B217" s="90" t="s">
        <v>109</v>
      </c>
      <c r="C217" s="66">
        <v>1800</v>
      </c>
      <c r="D217" s="79"/>
      <c r="E217" s="155"/>
      <c r="F217" s="155"/>
      <c r="G217" s="155"/>
      <c r="H217" s="155"/>
      <c r="I217" s="155"/>
      <c r="J217" s="155"/>
      <c r="K217" s="155"/>
      <c r="L217" s="155"/>
    </row>
    <row r="218" spans="1:12" ht="14.25" customHeight="1">
      <c r="A218" s="83">
        <v>3231</v>
      </c>
      <c r="B218" s="85" t="s">
        <v>61</v>
      </c>
      <c r="C218" s="72">
        <v>1800</v>
      </c>
      <c r="D218" s="79"/>
      <c r="E218" s="155"/>
      <c r="F218" s="155"/>
      <c r="G218" s="155"/>
      <c r="H218" s="155"/>
      <c r="I218" s="155"/>
      <c r="J218" s="155"/>
      <c r="K218" s="155"/>
      <c r="L218" s="155"/>
    </row>
    <row r="219" spans="1:12" ht="14.25" customHeight="1">
      <c r="A219" s="82">
        <v>32319</v>
      </c>
      <c r="B219" s="80" t="s">
        <v>146</v>
      </c>
      <c r="C219" s="72">
        <v>1800</v>
      </c>
      <c r="D219" s="79"/>
      <c r="E219" s="155"/>
      <c r="F219" s="155">
        <v>1800</v>
      </c>
      <c r="G219" s="155"/>
      <c r="H219" s="155"/>
      <c r="I219" s="155"/>
      <c r="J219" s="155"/>
      <c r="K219" s="155"/>
      <c r="L219" s="155"/>
    </row>
    <row r="220" spans="1:14" ht="38.25" customHeight="1">
      <c r="A220" s="62" t="s">
        <v>12</v>
      </c>
      <c r="B220" s="44"/>
      <c r="D220" s="46"/>
      <c r="E220" s="156" t="s">
        <v>172</v>
      </c>
      <c r="F220" s="47"/>
      <c r="G220" s="47"/>
      <c r="H220" s="47"/>
      <c r="I220" s="47"/>
      <c r="J220" s="47"/>
      <c r="M220" s="22">
        <v>0</v>
      </c>
      <c r="N220" s="22">
        <v>0</v>
      </c>
    </row>
    <row r="221" spans="1:14" ht="14.25" customHeight="1">
      <c r="A221" s="63" t="s">
        <v>13</v>
      </c>
      <c r="B221" s="47"/>
      <c r="C221" s="47"/>
      <c r="D221" s="47"/>
      <c r="E221" s="163" t="s">
        <v>172</v>
      </c>
      <c r="F221" s="170"/>
      <c r="G221" s="170"/>
      <c r="H221" s="170"/>
      <c r="I221" s="170"/>
      <c r="J221" s="170"/>
      <c r="K221" s="171"/>
      <c r="L221" s="51" t="s">
        <v>1</v>
      </c>
      <c r="M221" s="22">
        <v>0</v>
      </c>
      <c r="N221" s="22">
        <v>0</v>
      </c>
    </row>
    <row r="222" spans="1:12" ht="75" customHeight="1">
      <c r="A222" s="164" t="s">
        <v>33</v>
      </c>
      <c r="B222" s="164" t="s">
        <v>15</v>
      </c>
      <c r="C222" s="165" t="s">
        <v>44</v>
      </c>
      <c r="D222" s="165" t="s">
        <v>4</v>
      </c>
      <c r="E222" s="165" t="s">
        <v>5</v>
      </c>
      <c r="F222" s="165" t="s">
        <v>6</v>
      </c>
      <c r="G222" s="165" t="s">
        <v>7</v>
      </c>
      <c r="H222" s="165" t="s">
        <v>10</v>
      </c>
      <c r="I222" s="165" t="s">
        <v>35</v>
      </c>
      <c r="J222" s="165" t="s">
        <v>26</v>
      </c>
      <c r="K222" s="165" t="s">
        <v>36</v>
      </c>
      <c r="L222" s="165" t="s">
        <v>45</v>
      </c>
    </row>
    <row r="223" spans="1:12" ht="15" customHeight="1">
      <c r="A223" s="102">
        <v>32</v>
      </c>
      <c r="B223" s="65" t="s">
        <v>108</v>
      </c>
      <c r="C223" s="179">
        <v>85000</v>
      </c>
      <c r="D223" s="165"/>
      <c r="E223" s="165"/>
      <c r="F223" s="165"/>
      <c r="G223" s="165"/>
      <c r="H223" s="165"/>
      <c r="I223" s="165"/>
      <c r="J223" s="165"/>
      <c r="K223" s="165">
        <v>85000</v>
      </c>
      <c r="L223" s="165">
        <v>85000</v>
      </c>
    </row>
    <row r="224" spans="1:12" ht="14.25" customHeight="1">
      <c r="A224" s="174">
        <v>322</v>
      </c>
      <c r="B224" s="90" t="s">
        <v>113</v>
      </c>
      <c r="C224" s="200">
        <v>85000</v>
      </c>
      <c r="D224" s="175"/>
      <c r="E224" s="69"/>
      <c r="F224" s="69"/>
      <c r="G224" s="69"/>
      <c r="H224" s="69"/>
      <c r="I224" s="79"/>
      <c r="J224" s="79"/>
      <c r="K224" s="79"/>
      <c r="L224" s="79"/>
    </row>
    <row r="225" spans="1:14" ht="14.25" customHeight="1">
      <c r="A225" s="83">
        <v>3222</v>
      </c>
      <c r="B225" s="91" t="s">
        <v>144</v>
      </c>
      <c r="C225" s="92">
        <v>85000</v>
      </c>
      <c r="D225" s="79"/>
      <c r="E225" s="69"/>
      <c r="F225" s="69"/>
      <c r="G225" s="69"/>
      <c r="H225" s="69"/>
      <c r="I225" s="79"/>
      <c r="J225" s="79"/>
      <c r="K225" s="79"/>
      <c r="L225" s="79"/>
      <c r="M225" s="22">
        <v>0</v>
      </c>
      <c r="N225" s="22">
        <v>0</v>
      </c>
    </row>
    <row r="226" spans="1:14" ht="14.25" customHeight="1">
      <c r="A226" s="82">
        <v>32224</v>
      </c>
      <c r="B226" s="80" t="s">
        <v>145</v>
      </c>
      <c r="C226" s="86">
        <v>85000</v>
      </c>
      <c r="D226" s="79"/>
      <c r="E226" s="69"/>
      <c r="F226" s="69">
        <v>85000</v>
      </c>
      <c r="G226" s="69"/>
      <c r="H226" s="69"/>
      <c r="I226" s="69"/>
      <c r="J226" s="69"/>
      <c r="K226" s="69"/>
      <c r="L226" s="69"/>
      <c r="M226" s="22">
        <v>0</v>
      </c>
      <c r="N226" s="22">
        <v>0</v>
      </c>
    </row>
    <row r="227" spans="1:12" ht="15">
      <c r="A227" s="176"/>
      <c r="B227" s="177"/>
      <c r="C227" s="149"/>
      <c r="D227" s="149"/>
      <c r="E227" s="150"/>
      <c r="F227" s="150"/>
      <c r="G227" s="150"/>
      <c r="H227" s="150"/>
      <c r="I227" s="150"/>
      <c r="J227" s="150"/>
      <c r="K227" s="150"/>
      <c r="L227" s="150"/>
    </row>
    <row r="228" spans="1:10" ht="38.25" customHeight="1">
      <c r="A228" s="62" t="s">
        <v>12</v>
      </c>
      <c r="B228" s="44"/>
      <c r="D228" s="46"/>
      <c r="E228" s="44" t="s">
        <v>176</v>
      </c>
      <c r="F228" s="47"/>
      <c r="G228" s="47"/>
      <c r="H228" s="47"/>
      <c r="I228" s="47"/>
      <c r="J228" s="47"/>
    </row>
    <row r="229" spans="1:12" ht="15">
      <c r="A229" s="63" t="s">
        <v>13</v>
      </c>
      <c r="B229" s="47"/>
      <c r="C229" s="47"/>
      <c r="D229" s="47"/>
      <c r="E229" s="163" t="s">
        <v>177</v>
      </c>
      <c r="F229" s="172"/>
      <c r="G229" s="172"/>
      <c r="H229" s="172"/>
      <c r="I229" s="172"/>
      <c r="J229" s="172"/>
      <c r="K229" s="172"/>
      <c r="L229" s="51" t="s">
        <v>1</v>
      </c>
    </row>
    <row r="230" spans="1:12" ht="90">
      <c r="A230" s="164" t="s">
        <v>33</v>
      </c>
      <c r="B230" s="164" t="s">
        <v>15</v>
      </c>
      <c r="C230" s="165" t="s">
        <v>44</v>
      </c>
      <c r="D230" s="165" t="s">
        <v>4</v>
      </c>
      <c r="E230" s="165" t="s">
        <v>5</v>
      </c>
      <c r="F230" s="165" t="s">
        <v>6</v>
      </c>
      <c r="G230" s="165" t="s">
        <v>7</v>
      </c>
      <c r="H230" s="165" t="s">
        <v>10</v>
      </c>
      <c r="I230" s="165" t="s">
        <v>35</v>
      </c>
      <c r="J230" s="165" t="s">
        <v>26</v>
      </c>
      <c r="K230" s="165" t="s">
        <v>36</v>
      </c>
      <c r="L230" s="165" t="s">
        <v>45</v>
      </c>
    </row>
    <row r="231" spans="1:12" ht="15">
      <c r="A231" s="164">
        <v>42</v>
      </c>
      <c r="B231" s="108" t="s">
        <v>136</v>
      </c>
      <c r="C231" s="179">
        <v>2000</v>
      </c>
      <c r="D231" s="165"/>
      <c r="E231" s="165"/>
      <c r="F231" s="165"/>
      <c r="G231" s="165"/>
      <c r="H231" s="165"/>
      <c r="I231" s="165"/>
      <c r="J231" s="165"/>
      <c r="K231" s="165">
        <v>2000</v>
      </c>
      <c r="L231" s="180">
        <v>2000</v>
      </c>
    </row>
    <row r="232" spans="1:12" ht="15">
      <c r="A232" s="65">
        <v>424</v>
      </c>
      <c r="B232" s="68" t="s">
        <v>134</v>
      </c>
      <c r="C232" s="77">
        <v>2000</v>
      </c>
      <c r="D232" s="183"/>
      <c r="E232" s="183"/>
      <c r="F232" s="150"/>
      <c r="G232" s="150"/>
      <c r="H232" s="150"/>
      <c r="I232" s="150"/>
      <c r="J232" s="150"/>
      <c r="K232" s="150"/>
      <c r="L232" s="150"/>
    </row>
    <row r="233" spans="1:12" ht="15">
      <c r="A233" s="75">
        <v>4241</v>
      </c>
      <c r="B233" s="74" t="s">
        <v>135</v>
      </c>
      <c r="C233" s="93">
        <v>2000</v>
      </c>
      <c r="D233" s="93"/>
      <c r="E233" s="72"/>
      <c r="F233" s="69"/>
      <c r="G233" s="69"/>
      <c r="H233" s="69"/>
      <c r="I233" s="69"/>
      <c r="J233" s="69"/>
      <c r="K233" s="69"/>
      <c r="L233" s="69"/>
    </row>
    <row r="234" spans="1:12" ht="14.25">
      <c r="A234" s="70">
        <v>42411</v>
      </c>
      <c r="B234" s="71" t="s">
        <v>135</v>
      </c>
      <c r="C234" s="72">
        <v>2000</v>
      </c>
      <c r="D234" s="72">
        <v>2000</v>
      </c>
      <c r="E234" s="72"/>
      <c r="F234" s="69"/>
      <c r="G234" s="69"/>
      <c r="H234" s="69"/>
      <c r="I234" s="69"/>
      <c r="J234" s="69"/>
      <c r="K234" s="69"/>
      <c r="L234" s="69"/>
    </row>
  </sheetData>
  <sheetProtection/>
  <mergeCells count="9">
    <mergeCell ref="A9:I9"/>
    <mergeCell ref="A64:C64"/>
    <mergeCell ref="A65:C65"/>
    <mergeCell ref="A52:J52"/>
    <mergeCell ref="A59:C59"/>
    <mergeCell ref="A60:C60"/>
    <mergeCell ref="A61:C61"/>
    <mergeCell ref="A62:C62"/>
    <mergeCell ref="A63:C63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NN</cp:lastModifiedBy>
  <cp:lastPrinted>2013-01-10T19:49:31Z</cp:lastPrinted>
  <dcterms:created xsi:type="dcterms:W3CDTF">1996-10-14T23:33:28Z</dcterms:created>
  <dcterms:modified xsi:type="dcterms:W3CDTF">2013-01-03T13:14:51Z</dcterms:modified>
  <cp:category/>
  <cp:version/>
  <cp:contentType/>
  <cp:contentStatus/>
</cp:coreProperties>
</file>